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F:\119072\Reports\Sustainability\LCA &amp; Embodied Carbon\3 - GLA Reporting Sheet\"/>
    </mc:Choice>
  </mc:AlternateContent>
  <xr:revisionPtr revIDLastSave="0" documentId="13_ncr:1_{2DB6CF4F-D83D-4E62-8511-FE2E8B8BD74F}" xr6:coauthVersionLast="46" xr6:coauthVersionMax="46" xr10:uidLastSave="{00000000-0000-0000-0000-000000000000}"/>
  <bookViews>
    <workbookView xWindow="-120" yWindow="-120" windowWidth="29040" windowHeight="15840" activeTab="3" xr2:uid="{00000000-000D-0000-FFFF-FFFF00000000}"/>
  </bookViews>
  <sheets>
    <sheet name="Introduction" sheetId="8" r:id="rId1"/>
    <sheet name="Pre-app information" sheetId="6" r:id="rId2"/>
    <sheet name="Outline planning stage" sheetId="10" r:id="rId3"/>
    <sheet name="Detailed planning stage" sheetId="11" r:id="rId4"/>
    <sheet name="Post-construction result" sheetId="9" r:id="rId5"/>
    <sheet name="Drop down list" sheetId="12" r:id="rId6"/>
  </sheets>
  <definedNames>
    <definedName name="_Hlk30849479" localSheetId="3">'Detailed planning stage'!#REF!</definedName>
    <definedName name="_Hlk30849479" localSheetId="2">'Outline planning stage'!#REF!</definedName>
    <definedName name="_Hlk30849479" localSheetId="4">'Post-construction result'!#REF!</definedName>
    <definedName name="_Hlk30849479" localSheetId="1">'Pre-app information'!#REF!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69" i="11" l="1"/>
  <c r="I168" i="11"/>
  <c r="I167" i="11"/>
  <c r="I164" i="11"/>
  <c r="I156" i="11"/>
  <c r="I154" i="11"/>
  <c r="I149" i="11"/>
  <c r="I148" i="11"/>
  <c r="I143" i="11"/>
  <c r="I142" i="11"/>
  <c r="I140" i="11"/>
  <c r="I139" i="11"/>
  <c r="I137" i="11"/>
  <c r="I136" i="11"/>
  <c r="I135" i="11"/>
  <c r="I130" i="11"/>
  <c r="I129" i="11"/>
  <c r="I126" i="11"/>
  <c r="I125" i="11"/>
  <c r="I117" i="11"/>
  <c r="I114" i="11"/>
  <c r="I112" i="11"/>
  <c r="I110" i="11"/>
  <c r="I109" i="11"/>
  <c r="I108" i="11"/>
  <c r="I107" i="11"/>
  <c r="I106" i="11"/>
  <c r="I104" i="11"/>
  <c r="I102" i="11"/>
  <c r="I101" i="11"/>
  <c r="I100" i="11"/>
  <c r="I89" i="11"/>
  <c r="I83" i="11"/>
  <c r="I81" i="11"/>
  <c r="I79" i="11"/>
  <c r="I74" i="11"/>
  <c r="I71" i="11"/>
  <c r="I141" i="11"/>
  <c r="I157" i="11"/>
  <c r="I160" i="11"/>
  <c r="I151" i="11"/>
  <c r="I138" i="11"/>
  <c r="I134" i="11"/>
  <c r="I163" i="11"/>
  <c r="I165" i="11"/>
  <c r="I159" i="11"/>
  <c r="I158" i="11"/>
  <c r="I133" i="11"/>
  <c r="I127" i="11"/>
  <c r="I123" i="11"/>
  <c r="I120" i="11"/>
  <c r="I115" i="11"/>
  <c r="I111" i="11"/>
  <c r="I103" i="11"/>
  <c r="I97" i="11"/>
  <c r="I94" i="11"/>
  <c r="I93" i="11"/>
  <c r="I91" i="11"/>
  <c r="I90" i="11"/>
  <c r="I84" i="11"/>
  <c r="I82" i="11"/>
  <c r="I75" i="11"/>
  <c r="I70" i="11"/>
  <c r="I69" i="11"/>
  <c r="I67" i="11"/>
  <c r="I66" i="11"/>
  <c r="I61" i="11"/>
  <c r="I60" i="11"/>
  <c r="S214" i="11"/>
  <c r="S215" i="11"/>
  <c r="S216" i="11"/>
  <c r="S217" i="11"/>
  <c r="S218" i="11"/>
  <c r="S219" i="11"/>
  <c r="S220" i="11"/>
  <c r="S221" i="11"/>
  <c r="S222" i="11"/>
  <c r="S223" i="11"/>
  <c r="S224" i="11"/>
  <c r="S225" i="11"/>
  <c r="S226" i="11"/>
  <c r="S227" i="11"/>
  <c r="S228" i="11"/>
  <c r="S229" i="11"/>
  <c r="S230" i="11"/>
  <c r="S231" i="11"/>
  <c r="S232" i="11"/>
  <c r="S213" i="11"/>
  <c r="L233" i="11" l="1"/>
  <c r="N233" i="11"/>
  <c r="N234" i="11" s="1"/>
  <c r="L234" i="11" l="1"/>
  <c r="M18" i="11"/>
  <c r="M18" i="9" s="1"/>
  <c r="S197" i="11"/>
  <c r="I233" i="11"/>
  <c r="I234" i="11" s="1"/>
  <c r="K233" i="11"/>
  <c r="K234" i="11" s="1"/>
  <c r="S200" i="11"/>
  <c r="C233" i="11"/>
  <c r="S199" i="11"/>
  <c r="S198" i="11"/>
  <c r="S195" i="11"/>
  <c r="H233" i="11"/>
  <c r="H234" i="11" s="1"/>
  <c r="J233" i="11"/>
  <c r="J234" i="11" s="1"/>
  <c r="T233" i="11"/>
  <c r="G233" i="11"/>
  <c r="F233" i="11"/>
  <c r="F234" i="11" s="1"/>
  <c r="E233" i="11"/>
  <c r="E234" i="11" s="1"/>
  <c r="D233" i="11"/>
  <c r="K18" i="11" l="1"/>
  <c r="K18" i="9" s="1"/>
  <c r="M19" i="11"/>
  <c r="M19" i="9" s="1"/>
  <c r="T234" i="11"/>
  <c r="O18" i="11"/>
  <c r="G234" i="11"/>
  <c r="L18" i="11"/>
  <c r="C234" i="11"/>
  <c r="D234" i="11"/>
  <c r="L19" i="11" l="1"/>
  <c r="L19" i="9" s="1"/>
  <c r="L18" i="9"/>
  <c r="O19" i="11"/>
  <c r="O19" i="9" s="1"/>
  <c r="O18" i="9"/>
  <c r="K19" i="11"/>
  <c r="K19" i="9" s="1"/>
  <c r="Q233" i="11"/>
  <c r="Q234" i="11" s="1"/>
  <c r="R233" i="11"/>
  <c r="R234" i="11" s="1"/>
  <c r="P233" i="11"/>
  <c r="P234" i="11" s="1"/>
  <c r="O233" i="11" l="1"/>
  <c r="N18" i="11" l="1"/>
  <c r="O234" i="11"/>
  <c r="L94" i="9"/>
  <c r="N19" i="11" l="1"/>
  <c r="N19" i="9" s="1"/>
  <c r="N18" i="9"/>
  <c r="S74" i="9"/>
  <c r="S75" i="9"/>
  <c r="S76" i="9"/>
  <c r="S77" i="9"/>
  <c r="S78" i="9"/>
  <c r="S79" i="9"/>
  <c r="S80" i="9"/>
  <c r="S81" i="9"/>
  <c r="S82" i="9"/>
  <c r="S83" i="9"/>
  <c r="S84" i="9"/>
  <c r="S85" i="9"/>
  <c r="S86" i="9"/>
  <c r="S87" i="9"/>
  <c r="S88" i="9"/>
  <c r="S89" i="9"/>
  <c r="S90" i="9"/>
  <c r="S91" i="9"/>
  <c r="S92" i="9"/>
  <c r="S93" i="9"/>
  <c r="I65" i="9"/>
  <c r="I66" i="9" s="1"/>
  <c r="H65" i="9"/>
  <c r="H66" i="9" s="1"/>
  <c r="D65" i="9"/>
  <c r="D66" i="9" s="1"/>
  <c r="I170" i="11"/>
  <c r="I171" i="11" s="1"/>
  <c r="H170" i="11"/>
  <c r="H171" i="11" s="1"/>
  <c r="D170" i="11"/>
  <c r="D171" i="11" s="1"/>
  <c r="T126" i="9"/>
  <c r="O24" i="9" s="1"/>
  <c r="O25" i="9" s="1"/>
  <c r="R126" i="9"/>
  <c r="R127" i="9" s="1"/>
  <c r="Q126" i="9"/>
  <c r="Q127" i="9" s="1"/>
  <c r="P126" i="9"/>
  <c r="P127" i="9" s="1"/>
  <c r="O126" i="9"/>
  <c r="N126" i="9"/>
  <c r="N127" i="9" s="1"/>
  <c r="L126" i="9"/>
  <c r="K126" i="9"/>
  <c r="K127" i="9" s="1"/>
  <c r="J126" i="9"/>
  <c r="J127" i="9" s="1"/>
  <c r="I126" i="9"/>
  <c r="I127" i="9" s="1"/>
  <c r="H126" i="9"/>
  <c r="H127" i="9" s="1"/>
  <c r="G126" i="9"/>
  <c r="F126" i="9"/>
  <c r="F127" i="9" s="1"/>
  <c r="E126" i="9"/>
  <c r="E127" i="9" s="1"/>
  <c r="D126" i="9"/>
  <c r="D127" i="9" s="1"/>
  <c r="C126" i="9"/>
  <c r="S125" i="9"/>
  <c r="S124" i="9"/>
  <c r="S123" i="9"/>
  <c r="S122" i="9"/>
  <c r="S121" i="9"/>
  <c r="S120" i="9"/>
  <c r="S119" i="9"/>
  <c r="S118" i="9"/>
  <c r="S117" i="9"/>
  <c r="S116" i="9"/>
  <c r="S115" i="9"/>
  <c r="S114" i="9"/>
  <c r="S113" i="9"/>
  <c r="S112" i="9"/>
  <c r="S111" i="9"/>
  <c r="S110" i="9"/>
  <c r="S109" i="9"/>
  <c r="S108" i="9"/>
  <c r="S107" i="9"/>
  <c r="S106" i="9"/>
  <c r="T94" i="9"/>
  <c r="R94" i="9"/>
  <c r="R95" i="9" s="1"/>
  <c r="Q94" i="9"/>
  <c r="Q95" i="9" s="1"/>
  <c r="P94" i="9"/>
  <c r="P95" i="9" s="1"/>
  <c r="O94" i="9"/>
  <c r="N94" i="9"/>
  <c r="E24" i="9" s="1"/>
  <c r="E25" i="9" s="1"/>
  <c r="L95" i="9"/>
  <c r="K94" i="9"/>
  <c r="K95" i="9" s="1"/>
  <c r="J94" i="9"/>
  <c r="I94" i="9"/>
  <c r="I95" i="9" s="1"/>
  <c r="H94" i="9"/>
  <c r="H95" i="9" s="1"/>
  <c r="G94" i="9"/>
  <c r="F94" i="9"/>
  <c r="F95" i="9" s="1"/>
  <c r="E94" i="9"/>
  <c r="E95" i="9" s="1"/>
  <c r="D94" i="9"/>
  <c r="D95" i="9" s="1"/>
  <c r="C94" i="9"/>
  <c r="T126" i="10"/>
  <c r="R126" i="10"/>
  <c r="R127" i="10" s="1"/>
  <c r="Q126" i="10"/>
  <c r="Q127" i="10" s="1"/>
  <c r="P126" i="10"/>
  <c r="P127" i="10" s="1"/>
  <c r="O126" i="10"/>
  <c r="N126" i="10"/>
  <c r="L126" i="10"/>
  <c r="L127" i="10" s="1"/>
  <c r="K126" i="10"/>
  <c r="K127" i="10" s="1"/>
  <c r="J126" i="10"/>
  <c r="J127" i="10" s="1"/>
  <c r="I126" i="10"/>
  <c r="I127" i="10" s="1"/>
  <c r="H126" i="10"/>
  <c r="H127" i="10" s="1"/>
  <c r="G126" i="10"/>
  <c r="F126" i="10"/>
  <c r="F127" i="10" s="1"/>
  <c r="E126" i="10"/>
  <c r="E127" i="10" s="1"/>
  <c r="D126" i="10"/>
  <c r="D127" i="10" s="1"/>
  <c r="C126" i="10"/>
  <c r="S125" i="10"/>
  <c r="S124" i="10"/>
  <c r="S123" i="10"/>
  <c r="S122" i="10"/>
  <c r="S121" i="10"/>
  <c r="S120" i="10"/>
  <c r="S119" i="10"/>
  <c r="S118" i="10"/>
  <c r="S117" i="10"/>
  <c r="S116" i="10"/>
  <c r="S115" i="10"/>
  <c r="S114" i="10"/>
  <c r="S113" i="10"/>
  <c r="S112" i="10"/>
  <c r="S111" i="10"/>
  <c r="S110" i="10"/>
  <c r="S109" i="10"/>
  <c r="S108" i="10"/>
  <c r="S107" i="10"/>
  <c r="S106" i="10"/>
  <c r="T94" i="10"/>
  <c r="R94" i="10"/>
  <c r="R95" i="10" s="1"/>
  <c r="Q94" i="10"/>
  <c r="Q95" i="10" s="1"/>
  <c r="P94" i="10"/>
  <c r="P95" i="10" s="1"/>
  <c r="O94" i="10"/>
  <c r="N94" i="10"/>
  <c r="N95" i="10" s="1"/>
  <c r="L94" i="10"/>
  <c r="K94" i="10"/>
  <c r="J94" i="10"/>
  <c r="J95" i="10" s="1"/>
  <c r="I94" i="10"/>
  <c r="I95" i="10" s="1"/>
  <c r="H94" i="10"/>
  <c r="H95" i="10" s="1"/>
  <c r="G94" i="10"/>
  <c r="F94" i="10"/>
  <c r="F95" i="10" s="1"/>
  <c r="E94" i="10"/>
  <c r="E95" i="10" s="1"/>
  <c r="D94" i="10"/>
  <c r="D95" i="10" s="1"/>
  <c r="C94" i="10"/>
  <c r="S93" i="10"/>
  <c r="S92" i="10"/>
  <c r="S91" i="10"/>
  <c r="S90" i="10"/>
  <c r="S89" i="10"/>
  <c r="S88" i="10"/>
  <c r="S87" i="10"/>
  <c r="S86" i="10"/>
  <c r="S85" i="10"/>
  <c r="S84" i="10"/>
  <c r="S83" i="10"/>
  <c r="S82" i="10"/>
  <c r="S81" i="10"/>
  <c r="S80" i="10"/>
  <c r="S79" i="10"/>
  <c r="S78" i="10"/>
  <c r="S77" i="10"/>
  <c r="S76" i="10"/>
  <c r="S75" i="10"/>
  <c r="S74" i="10"/>
  <c r="S182" i="11"/>
  <c r="S183" i="11"/>
  <c r="S184" i="11"/>
  <c r="S185" i="11"/>
  <c r="S187" i="11"/>
  <c r="S188" i="11"/>
  <c r="S189" i="11"/>
  <c r="S190" i="11"/>
  <c r="S191" i="11"/>
  <c r="S192" i="11"/>
  <c r="S193" i="11"/>
  <c r="S194" i="11"/>
  <c r="S196" i="11"/>
  <c r="S181" i="11"/>
  <c r="P201" i="11"/>
  <c r="P202" i="11" s="1"/>
  <c r="Q201" i="11"/>
  <c r="Q202" i="11" s="1"/>
  <c r="R201" i="11"/>
  <c r="R202" i="11" s="1"/>
  <c r="T201" i="11"/>
  <c r="O201" i="11"/>
  <c r="N201" i="11"/>
  <c r="N202" i="11" s="1"/>
  <c r="L201" i="11"/>
  <c r="J201" i="11"/>
  <c r="J202" i="11" s="1"/>
  <c r="I201" i="11"/>
  <c r="I202" i="11" s="1"/>
  <c r="H201" i="11"/>
  <c r="H202" i="11" s="1"/>
  <c r="G201" i="11"/>
  <c r="F201" i="11"/>
  <c r="F202" i="11" s="1"/>
  <c r="E201" i="11"/>
  <c r="E202" i="11" s="1"/>
  <c r="O127" i="10" l="1"/>
  <c r="N18" i="10"/>
  <c r="N19" i="10" s="1"/>
  <c r="O95" i="9"/>
  <c r="F24" i="9"/>
  <c r="F25" i="9" s="1"/>
  <c r="G127" i="10"/>
  <c r="L18" i="10"/>
  <c r="G95" i="9"/>
  <c r="D24" i="9"/>
  <c r="D25" i="9" s="1"/>
  <c r="K24" i="9"/>
  <c r="K25" i="9" s="1"/>
  <c r="L127" i="9"/>
  <c r="M24" i="9"/>
  <c r="M25" i="9" s="1"/>
  <c r="T127" i="10"/>
  <c r="O18" i="10"/>
  <c r="O19" i="10" s="1"/>
  <c r="T95" i="9"/>
  <c r="G24" i="9"/>
  <c r="G25" i="9" s="1"/>
  <c r="C127" i="10"/>
  <c r="K18" i="10"/>
  <c r="K19" i="10" s="1"/>
  <c r="C24" i="9"/>
  <c r="C25" i="9" s="1"/>
  <c r="N24" i="9"/>
  <c r="N25" i="9" s="1"/>
  <c r="L24" i="9"/>
  <c r="L25" i="9" s="1"/>
  <c r="N127" i="10"/>
  <c r="M18" i="10"/>
  <c r="M19" i="10" s="1"/>
  <c r="E18" i="11"/>
  <c r="G202" i="11"/>
  <c r="F18" i="11"/>
  <c r="T202" i="11"/>
  <c r="G18" i="11"/>
  <c r="O95" i="10"/>
  <c r="G95" i="10"/>
  <c r="D18" i="10"/>
  <c r="D19" i="10" s="1"/>
  <c r="T95" i="10"/>
  <c r="C95" i="10"/>
  <c r="C18" i="10"/>
  <c r="C19" i="10" s="1"/>
  <c r="K95" i="10"/>
  <c r="L95" i="10"/>
  <c r="E18" i="10"/>
  <c r="E19" i="10" s="1"/>
  <c r="O202" i="11"/>
  <c r="L202" i="11"/>
  <c r="G127" i="9"/>
  <c r="T127" i="9"/>
  <c r="C127" i="9"/>
  <c r="C95" i="9"/>
  <c r="N95" i="9"/>
  <c r="J95" i="9"/>
  <c r="O127" i="9"/>
  <c r="S94" i="9"/>
  <c r="S95" i="9" s="1"/>
  <c r="S126" i="9"/>
  <c r="S127" i="9" s="1"/>
  <c r="S126" i="10"/>
  <c r="S127" i="10" s="1"/>
  <c r="G18" i="10"/>
  <c r="G19" i="10" s="1"/>
  <c r="S94" i="10"/>
  <c r="S95" i="10" s="1"/>
  <c r="F18" i="10"/>
  <c r="F19" i="10" s="1"/>
  <c r="G19" i="11" l="1"/>
  <c r="G19" i="9" s="1"/>
  <c r="G18" i="9"/>
  <c r="F19" i="11"/>
  <c r="F19" i="9" s="1"/>
  <c r="F18" i="9"/>
  <c r="E19" i="11"/>
  <c r="E19" i="9" s="1"/>
  <c r="E18" i="9"/>
  <c r="L19" i="10"/>
  <c r="I63" i="10"/>
  <c r="I64" i="10" s="1"/>
  <c r="H63" i="10"/>
  <c r="H64" i="10" s="1"/>
  <c r="D63" i="10"/>
  <c r="D64" i="10" s="1"/>
  <c r="D201" i="11" l="1"/>
  <c r="C201" i="11"/>
  <c r="C18" i="11" l="1"/>
  <c r="C18" i="9" s="1"/>
  <c r="C202" i="11"/>
  <c r="D202" i="11"/>
  <c r="C19" i="11" l="1"/>
  <c r="C19" i="9" s="1"/>
  <c r="K201" i="11"/>
  <c r="S186" i="11"/>
  <c r="K202" i="11" l="1"/>
  <c r="D18" i="11"/>
  <c r="D18" i="9" s="1"/>
  <c r="S201" i="11"/>
  <c r="S202" i="11" s="1"/>
  <c r="S233" i="11"/>
  <c r="S234" i="11" s="1"/>
  <c r="D19" i="11" l="1"/>
  <c r="D19"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Klaus, Rafaella</author>
  </authors>
  <commentList>
    <comment ref="D170" authorId="0" shapeId="0" xr:uid="{9130DA76-88C7-4FEB-B3E5-8C5E4168B0B4}">
      <text>
        <r>
          <rPr>
            <b/>
            <sz val="9"/>
            <color indexed="81"/>
            <rFont val="Tahoma"/>
            <charset val="1"/>
          </rPr>
          <t>Klaus, Rafaella:</t>
        </r>
        <r>
          <rPr>
            <sz val="9"/>
            <color indexed="81"/>
            <rFont val="Tahoma"/>
            <charset val="1"/>
          </rPr>
          <t xml:space="preserve">
It is not taking the sum of External Work materials</t>
        </r>
      </text>
    </comment>
  </commentList>
</comments>
</file>

<file path=xl/sharedStrings.xml><?xml version="1.0" encoding="utf-8"?>
<sst xmlns="http://schemas.openxmlformats.org/spreadsheetml/2006/main" count="1137" uniqueCount="362">
  <si>
    <t>Greater London Authority - Whole Life-Cycle Carbon (WLC) Assessment template</t>
  </si>
  <si>
    <t>HOW TO USE THIS SPREADSHEET</t>
  </si>
  <si>
    <t>QUERIES</t>
  </si>
  <si>
    <t xml:space="preserve">Any queries or feedback on this template should be submitted to: </t>
  </si>
  <si>
    <t>ZeroCarbonPlanning@london.gov.uk</t>
  </si>
  <si>
    <t>Project details</t>
  </si>
  <si>
    <t>Project name</t>
  </si>
  <si>
    <t>Planning application reference number (if applicable)</t>
  </si>
  <si>
    <t>Use Type</t>
  </si>
  <si>
    <t>Brief description of the project</t>
  </si>
  <si>
    <r>
      <t>GIA (m</t>
    </r>
    <r>
      <rPr>
        <vertAlign val="superscript"/>
        <sz val="10"/>
        <color theme="0"/>
        <rFont val="Arial"/>
        <family val="2"/>
      </rPr>
      <t>2</t>
    </r>
    <r>
      <rPr>
        <sz val="10"/>
        <color theme="0"/>
        <rFont val="Arial"/>
        <family val="2"/>
      </rPr>
      <t>)</t>
    </r>
  </si>
  <si>
    <t>Authors (organisation or individuals)</t>
  </si>
  <si>
    <t xml:space="preserve">Date of assessment </t>
  </si>
  <si>
    <t xml:space="preserve">WLC reduction principles </t>
  </si>
  <si>
    <t>Principle</t>
  </si>
  <si>
    <t>Key benefits</t>
  </si>
  <si>
    <t>Has this principle been adopted? (Y/N)</t>
  </si>
  <si>
    <t xml:space="preserve">If yes provide examples, and if no please provide reasons for this </t>
  </si>
  <si>
    <t>Reuse and retrofit of existing buildings</t>
  </si>
  <si>
    <t xml:space="preserve">Significant retention and reuse of structures is carbon efficient and reduces construction costs. </t>
  </si>
  <si>
    <t>Use recycled or repurposed material</t>
  </si>
  <si>
    <t>Reduces carbon emissions and reduces waste.</t>
  </si>
  <si>
    <t>Material selection</t>
  </si>
  <si>
    <t>Appropriate material choices is key to carbon reduction. Ensuring that there is synchronicity between materials selected and planned life expectancy of the building reduces waste and the need for replacement, thus reducing in use costs.</t>
  </si>
  <si>
    <t>Minimise operational energy use</t>
  </si>
  <si>
    <t>A 'fabric first' approach should be prioritised to minimise energy demand and reduce carbon and in-use costs.</t>
  </si>
  <si>
    <t>Minimise operational water use</t>
  </si>
  <si>
    <t>Choice of materials and durability of systems, to avoid leakage and subsequent building damage, contribute to reducing the carbon cost of water use.</t>
  </si>
  <si>
    <t>Disassembly and reuse</t>
  </si>
  <si>
    <t>Designing for future disassembly ensures that products do not become future waste, and maintain their environmental and economic value.</t>
  </si>
  <si>
    <t>Building shape and form</t>
  </si>
  <si>
    <t>Compact efficient shapes help minimise both operational and embodied carbon emissions for a given floor area. This means a more efficient building overall resulting in lower construction and in use costs.</t>
  </si>
  <si>
    <t>Regenerative design</t>
  </si>
  <si>
    <r>
      <t>Removing CO</t>
    </r>
    <r>
      <rPr>
        <sz val="8"/>
        <color rgb="FF313231"/>
        <rFont val="Arial"/>
        <family val="2"/>
      </rPr>
      <t>2</t>
    </r>
    <r>
      <rPr>
        <sz val="10"/>
        <color rgb="FF313231"/>
        <rFont val="Arial"/>
        <family val="2"/>
      </rPr>
      <t xml:space="preserve"> from the atmosphere through materials and systems absorbing it makes a direct positive contribution to carbon reduction. </t>
    </r>
  </si>
  <si>
    <t>Designing for durability and flexibility</t>
  </si>
  <si>
    <t xml:space="preserve">Durability means that repair and replacement is reduced which in turn helps reduce life-time building costs. A building designed for flexibility can respond with minimum environmental impact to future changing requirements and a changing climate, thus avoiding obsolescence which also underwrites future building value. </t>
  </si>
  <si>
    <t>Optimisation of the relationship between operational and embodied carbon</t>
  </si>
  <si>
    <t>Optimising the operational/embodied carbon relationship contributes directly to resource efficiency and overall cost reduction.</t>
  </si>
  <si>
    <t>Building life expectancy</t>
  </si>
  <si>
    <t xml:space="preserve">Defining building life expectancy gives guidance to project teams as to the most efficient choices for materials and products. This aids overall resource efficiency, including cost efficiency and helps future proof asset value. </t>
  </si>
  <si>
    <t>Local sourcing</t>
  </si>
  <si>
    <t>Sourcing local materials reduces transport distances and supply chain lengths and has associated local social and economic benefits.</t>
  </si>
  <si>
    <t>Minimising waste</t>
  </si>
  <si>
    <t xml:space="preserve">Waste represents an unnecessary and avoidable carbon cost. Buildings should be designed to minimise fabrication and construction waste, and to ease repair and replacement with minimum waste, which helps reduce initial and in-use costs. </t>
  </si>
  <si>
    <t>Efficient fabrication</t>
  </si>
  <si>
    <t>Lightweight construction</t>
  </si>
  <si>
    <t xml:space="preserve">Lightweight construction uses less material which reduces the carbon footprint of the building as there is less material to source, fabricate and deliver to site. </t>
  </si>
  <si>
    <t>Circular economy</t>
  </si>
  <si>
    <t xml:space="preserve">The circular economy principle focusses on a more efficient use of materials which in turn leads to carbon and financial efficiencies. </t>
  </si>
  <si>
    <t>Date of assessment</t>
  </si>
  <si>
    <t>Nationally recognised assessment method used</t>
  </si>
  <si>
    <t>Reference study period (if not 60 years)</t>
  </si>
  <si>
    <t xml:space="preserve">Software tool used </t>
  </si>
  <si>
    <t>Source of carbon data for materials and products</t>
  </si>
  <si>
    <t>[See guidance for acceptable sources]</t>
  </si>
  <si>
    <t>EPD database used</t>
  </si>
  <si>
    <t>Module A1-A5</t>
  </si>
  <si>
    <t>Module C1-C4</t>
  </si>
  <si>
    <t>Module D</t>
  </si>
  <si>
    <r>
      <t>TOTAL kg CO</t>
    </r>
    <r>
      <rPr>
        <b/>
        <vertAlign val="subscript"/>
        <sz val="10"/>
        <color rgb="FFFFFFFF"/>
        <rFont val="Arial"/>
        <family val="2"/>
      </rPr>
      <t>2</t>
    </r>
    <r>
      <rPr>
        <b/>
        <sz val="10"/>
        <color rgb="FFFFFFFF"/>
        <rFont val="Arial"/>
        <family val="2"/>
      </rPr>
      <t>e</t>
    </r>
  </si>
  <si>
    <r>
      <t>TOTAL kg CO</t>
    </r>
    <r>
      <rPr>
        <b/>
        <vertAlign val="subscript"/>
        <sz val="10"/>
        <color rgb="FFFFFFFF"/>
        <rFont val="Arial"/>
        <family val="2"/>
      </rPr>
      <t>2</t>
    </r>
    <r>
      <rPr>
        <b/>
        <sz val="10"/>
        <color rgb="FFFFFFFF"/>
        <rFont val="Arial"/>
        <family val="2"/>
      </rPr>
      <t>e/m</t>
    </r>
    <r>
      <rPr>
        <b/>
        <vertAlign val="superscript"/>
        <sz val="10"/>
        <color rgb="FFFFFFFF"/>
        <rFont val="Arial"/>
        <family val="2"/>
      </rPr>
      <t>2</t>
    </r>
    <r>
      <rPr>
        <b/>
        <sz val="10"/>
        <color rgb="FFFFFFFF"/>
        <rFont val="Arial"/>
        <family val="2"/>
      </rPr>
      <t xml:space="preserve"> GIA</t>
    </r>
  </si>
  <si>
    <t>Key site opportunities and constraints in reducing WLC emissions</t>
  </si>
  <si>
    <t>[Insert more lines if needed]</t>
  </si>
  <si>
    <r>
      <t>WLC reduction potential (kg CO</t>
    </r>
    <r>
      <rPr>
        <b/>
        <vertAlign val="subscript"/>
        <sz val="10"/>
        <color theme="1"/>
        <rFont val="Arial"/>
        <family val="2"/>
      </rPr>
      <t>2</t>
    </r>
    <r>
      <rPr>
        <b/>
        <sz val="10"/>
        <color theme="1"/>
        <rFont val="Arial"/>
        <family val="2"/>
      </rPr>
      <t>e/m</t>
    </r>
    <r>
      <rPr>
        <b/>
        <vertAlign val="superscript"/>
        <sz val="10"/>
        <color theme="1"/>
        <rFont val="Arial"/>
        <family val="2"/>
      </rPr>
      <t xml:space="preserve">2 </t>
    </r>
    <r>
      <rPr>
        <b/>
        <sz val="10"/>
        <color theme="1"/>
        <rFont val="Arial"/>
        <family val="2"/>
      </rPr>
      <t>GIA)</t>
    </r>
  </si>
  <si>
    <t>[Insert more lines as needed]</t>
  </si>
  <si>
    <t>Benefits and loads beyond the system boundary (Module D)</t>
  </si>
  <si>
    <t>Building element category</t>
  </si>
  <si>
    <t>Material quantity (kg)</t>
  </si>
  <si>
    <t>Demolition: Toxic/Hazardous/Contaminated Material Treatment</t>
  </si>
  <si>
    <t>Major Demolition Works</t>
  </si>
  <si>
    <t>Temporary Support to Adjacent Structures</t>
  </si>
  <si>
    <t>Specialist Ground Works</t>
  </si>
  <si>
    <t>Substructure</t>
  </si>
  <si>
    <t>Superstructure: Frame</t>
  </si>
  <si>
    <t>Superstructure: Upper Floors</t>
  </si>
  <si>
    <t>Superstructure: Roof</t>
  </si>
  <si>
    <t>Superstructure: Stairs and Ramps</t>
  </si>
  <si>
    <t>Superstructure: External Walls</t>
  </si>
  <si>
    <t>Superstructure: Windows and External Doors</t>
  </si>
  <si>
    <t>Superstructure: Internal Walls and Partitions</t>
  </si>
  <si>
    <t>Superstructure: Internal Doors</t>
  </si>
  <si>
    <t>Finishes</t>
  </si>
  <si>
    <t>Fittings, furnishings &amp; equipment</t>
  </si>
  <si>
    <t>Services (MEP)</t>
  </si>
  <si>
    <t>Prefabricated Buildings and Building Units</t>
  </si>
  <si>
    <t>Work to Existing Building</t>
  </si>
  <si>
    <t>External works</t>
  </si>
  <si>
    <t xml:space="preserve">[A1] to [A3] </t>
  </si>
  <si>
    <t>[A4]</t>
  </si>
  <si>
    <t>[A5]</t>
  </si>
  <si>
    <t>[B1]</t>
  </si>
  <si>
    <t>[B2]*</t>
  </si>
  <si>
    <t>[B3]*</t>
  </si>
  <si>
    <t>[B4]*</t>
  </si>
  <si>
    <t>[B5]*</t>
  </si>
  <si>
    <t>[B6]</t>
  </si>
  <si>
    <t>[B7]</t>
  </si>
  <si>
    <t>[C1]</t>
  </si>
  <si>
    <t>[C2]</t>
  </si>
  <si>
    <t>[C3]</t>
  </si>
  <si>
    <t>[C4]</t>
  </si>
  <si>
    <t>Temporary Diversion Works</t>
  </si>
  <si>
    <t>Regulated emissions</t>
  </si>
  <si>
    <t>Unregulated emissions</t>
  </si>
  <si>
    <t>TOTAL kg CO2e</t>
  </si>
  <si>
    <r>
      <t xml:space="preserve">TOTAL - </t>
    </r>
    <r>
      <rPr>
        <sz val="10"/>
        <color rgb="FFFFFFFF"/>
        <rFont val="Arial"/>
        <family val="2"/>
      </rPr>
      <t>kg CO2e/m2 GIA</t>
    </r>
  </si>
  <si>
    <t>Notes:</t>
  </si>
  <si>
    <t>Further potential opportunities</t>
  </si>
  <si>
    <t>Fittings, furnishings &amp; equipment (FFE)</t>
  </si>
  <si>
    <t>Note/example</t>
  </si>
  <si>
    <t>For all primary building systems (structure, substructure, envelope, MEP services, internal finishes)</t>
  </si>
  <si>
    <t>MATERIAL QUANTITY AND END OF LIFE SCENARIOS</t>
  </si>
  <si>
    <t>Declare 'end of life' scenario as per project’s Circular Economy Statement</t>
  </si>
  <si>
    <t>Module D*</t>
  </si>
  <si>
    <t>Module C</t>
  </si>
  <si>
    <t>Module B</t>
  </si>
  <si>
    <t>Module A</t>
  </si>
  <si>
    <t>Mandatary cells for completion</t>
  </si>
  <si>
    <t xml:space="preserve">[This cell should only be filled in if the reference study period, i.e. the assumed building life expectancy, exceeds or is less than 60 years. Applicants should state the reference study period in this cell. While the assessment should still be done to 60 years, applicants may, if they choose to, submit an additional assessment of the modules B, C and D for the actual reference study period by copying and pasting an additional 'GWP potential for all life-cycle modules' table, see below].  </t>
  </si>
  <si>
    <r>
      <rPr>
        <vertAlign val="superscript"/>
        <sz val="10"/>
        <color rgb="FF000000"/>
        <rFont val="Arial"/>
        <family val="2"/>
      </rPr>
      <t>1</t>
    </r>
    <r>
      <rPr>
        <sz val="10"/>
        <color rgb="FF000000"/>
        <rFont val="Arial"/>
        <family val="2"/>
      </rPr>
      <t xml:space="preserve"> If you have entered a reference study period in cell C10 because the assumed building life expectancy is greater or less than 60 years, this table should be copied and pasted below using the actual assumed life expectancy. This should be done for both GWP reporting tables and should be clearly labelled.</t>
    </r>
  </si>
  <si>
    <r>
      <t>GWP POTENTIAL FOR ALL LIFE-CYCLE MODULES</t>
    </r>
    <r>
      <rPr>
        <b/>
        <vertAlign val="superscript"/>
        <sz val="10"/>
        <color rgb="FFFFFFFF"/>
        <rFont val="Arial"/>
        <family val="2"/>
      </rPr>
      <t xml:space="preserve">1                                                                                                                                                         </t>
    </r>
    <r>
      <rPr>
        <b/>
        <sz val="10"/>
        <color rgb="FFFFFFFF"/>
        <rFont val="Arial"/>
        <family val="2"/>
      </rPr>
      <t>(kgCO2e)</t>
    </r>
  </si>
  <si>
    <r>
      <t>TOTAL
Modules A-C 
kgCO</t>
    </r>
    <r>
      <rPr>
        <b/>
        <vertAlign val="subscript"/>
        <sz val="10"/>
        <color rgb="FFFFFFFF"/>
        <rFont val="Arial"/>
        <family val="2"/>
      </rPr>
      <t>2</t>
    </r>
    <r>
      <rPr>
        <b/>
        <sz val="10"/>
        <color rgb="FFFFFFFF"/>
        <rFont val="Arial"/>
        <family val="2"/>
      </rPr>
      <t>e</t>
    </r>
  </si>
  <si>
    <r>
      <t>GWP POTENTIAL FOR ALL LIFE-CYCLE MODULES</t>
    </r>
    <r>
      <rPr>
        <b/>
        <vertAlign val="superscript"/>
        <sz val="10"/>
        <color rgb="FFFFFFFF"/>
        <rFont val="Arial"/>
        <family val="2"/>
      </rPr>
      <t xml:space="preserve">1                                                                                                                                                         </t>
    </r>
    <r>
      <rPr>
        <b/>
        <sz val="10"/>
        <color rgb="FFFFFFFF"/>
        <rFont val="Arial"/>
        <family val="2"/>
      </rPr>
      <t xml:space="preserve">(kgCO2e)                                                                                           </t>
    </r>
  </si>
  <si>
    <t>ASSESSMENT 1 - current status of the electricity grid</t>
  </si>
  <si>
    <t>ASSESSMENT 2 - expected decarbonisation of the electricity grid</t>
  </si>
  <si>
    <t>N/A</t>
  </si>
  <si>
    <t>[This should align with the software tool used at outline/detailed planning stage]</t>
  </si>
  <si>
    <t>Action undertaken</t>
  </si>
  <si>
    <r>
      <t>WLC reduction achieved (kg CO</t>
    </r>
    <r>
      <rPr>
        <b/>
        <vertAlign val="subscript"/>
        <sz val="10"/>
        <color theme="1"/>
        <rFont val="Arial"/>
        <family val="2"/>
      </rPr>
      <t>2</t>
    </r>
    <r>
      <rPr>
        <b/>
        <sz val="10"/>
        <color theme="1"/>
        <rFont val="Arial"/>
        <family val="2"/>
      </rPr>
      <t>e/m</t>
    </r>
    <r>
      <rPr>
        <b/>
        <vertAlign val="superscript"/>
        <sz val="10"/>
        <color theme="1"/>
        <rFont val="Arial"/>
        <family val="2"/>
      </rPr>
      <t>2</t>
    </r>
    <r>
      <rPr>
        <b/>
        <sz val="10"/>
        <color theme="1"/>
        <rFont val="Arial"/>
        <family val="2"/>
      </rPr>
      <t xml:space="preserve"> GIA)</t>
    </r>
  </si>
  <si>
    <t>Lessons learnt from the process of undertaking a WLC assessment that will inform future projects</t>
  </si>
  <si>
    <r>
      <t>[A4]</t>
    </r>
    <r>
      <rPr>
        <b/>
        <vertAlign val="superscript"/>
        <sz val="10"/>
        <color rgb="FF000000"/>
        <rFont val="Arial"/>
        <family val="2"/>
      </rPr>
      <t>2</t>
    </r>
  </si>
  <si>
    <r>
      <t>Material 'end of life'</t>
    </r>
    <r>
      <rPr>
        <b/>
        <sz val="10"/>
        <rFont val="Calibri"/>
        <family val="2"/>
      </rPr>
      <t> </t>
    </r>
    <r>
      <rPr>
        <b/>
        <sz val="10"/>
        <rFont val="Arial"/>
        <family val="2"/>
      </rPr>
      <t>scenarios (Module C)</t>
    </r>
  </si>
  <si>
    <t>Assessment 1</t>
  </si>
  <si>
    <t>Assessment 2</t>
  </si>
  <si>
    <t>Assessment no.</t>
  </si>
  <si>
    <t>Material type</t>
  </si>
  <si>
    <t>e.g. Reinforcement</t>
  </si>
  <si>
    <t>e.g. Formwork</t>
  </si>
  <si>
    <t>65000 kg</t>
  </si>
  <si>
    <t>5000 kg</t>
  </si>
  <si>
    <t>250 kg</t>
  </si>
  <si>
    <t xml:space="preserve">* Report non-decarbonised values for both material and operational emissions using current status of the electricity grid.  </t>
  </si>
  <si>
    <t>* Report decarbonised values for both material and operational emissions using expected decarbonisation of the electricity grid.</t>
  </si>
  <si>
    <t>TOTAL</t>
  </si>
  <si>
    <r>
      <rPr>
        <vertAlign val="superscript"/>
        <sz val="10"/>
        <color rgb="FF000000"/>
        <rFont val="Arial"/>
        <family val="2"/>
      </rPr>
      <t>2</t>
    </r>
    <r>
      <rPr>
        <sz val="10"/>
        <color rgb="FF000000"/>
        <rFont val="Arial"/>
        <family val="2"/>
      </rPr>
      <t xml:space="preserve"> Use the ‘European manufactured’ transportation scenarios (see Table 7, page 19 of the RICS PS) to calculate transportation emissions of MEP equipment.</t>
    </r>
  </si>
  <si>
    <t>WLC reduction principles adopted</t>
  </si>
  <si>
    <t>Y</t>
  </si>
  <si>
    <t>N</t>
  </si>
  <si>
    <t>0 kg</t>
  </si>
  <si>
    <t>Estimated reusable materials (kg)</t>
  </si>
  <si>
    <t>Estimated recyclable materials (kg)</t>
  </si>
  <si>
    <t>2 kg</t>
  </si>
  <si>
    <t>25 kg</t>
  </si>
  <si>
    <t>8 kg</t>
  </si>
  <si>
    <t>Material intensity (kg/m2 GIA)</t>
  </si>
  <si>
    <t>[If using more than one database please list all]</t>
  </si>
  <si>
    <t>Assumptions made with respect to maintenance, repair and replacement cycles (Module B)</t>
  </si>
  <si>
    <t>Product and Construction Stage (Module A)</t>
  </si>
  <si>
    <t>Assumptions made with respect to maintenance, repair and replacement cycles  (Module B)</t>
  </si>
  <si>
    <t xml:space="preserve">Construction process stage (kgCO2e)  </t>
  </si>
  <si>
    <t xml:space="preserve">Use stage (kgCO2e)  </t>
  </si>
  <si>
    <t xml:space="preserve">Product stage (kgCO2e)  </t>
  </si>
  <si>
    <t xml:space="preserve">End of Life (EoL) stage (kgCO2e)  </t>
  </si>
  <si>
    <t xml:space="preserve">Benefits and loads beyond the system boundary (kgCO2e)  </t>
  </si>
  <si>
    <r>
      <t xml:space="preserve">Sequestered (or biogenic) carbon </t>
    </r>
    <r>
      <rPr>
        <sz val="10"/>
        <color rgb="FF000000"/>
        <rFont val="Arial"/>
        <family val="2"/>
      </rPr>
      <t>(negative value)</t>
    </r>
    <r>
      <rPr>
        <b/>
        <sz val="10"/>
        <color rgb="FF000000"/>
        <rFont val="Arial"/>
        <family val="2"/>
      </rPr>
      <t xml:space="preserve"> (kgCO2e)  </t>
    </r>
  </si>
  <si>
    <r>
      <t xml:space="preserve">Sequestered (or biogenic) carbon </t>
    </r>
    <r>
      <rPr>
        <sz val="10"/>
        <color rgb="FF000000"/>
        <rFont val="Arial"/>
        <family val="2"/>
      </rPr>
      <t xml:space="preserve">(negative value) </t>
    </r>
    <r>
      <rPr>
        <b/>
        <sz val="10"/>
        <color rgb="FF000000"/>
        <rFont val="Arial"/>
        <family val="2"/>
      </rPr>
      <t xml:space="preserve">(kgCO2e)  </t>
    </r>
  </si>
  <si>
    <t>Efficient construction methods (e.g. modular systems, precision manufacturing and modern methods of construction) contribute to better build quality, reduce construction phase waste and reduce the need for repairs during post completion and the defects period (snagging).</t>
  </si>
  <si>
    <t>Breakdown of material type in each category
[Insert more lines if needed]
e.g. Concrete</t>
  </si>
  <si>
    <t xml:space="preserve">i.e. Design options or materials that could be used, design principles that could be applied. </t>
  </si>
  <si>
    <t>[This list does not need to be exhaustive but should identify the actions with the biggest impacts. Insert more lines if needed]</t>
  </si>
  <si>
    <r>
      <t xml:space="preserve">Summary of </t>
    </r>
    <r>
      <rPr>
        <b/>
        <u/>
        <sz val="10"/>
        <color theme="0"/>
        <rFont val="Arial"/>
        <family val="2"/>
      </rPr>
      <t>key actions</t>
    </r>
    <r>
      <rPr>
        <b/>
        <sz val="10"/>
        <color theme="0"/>
        <rFont val="Arial"/>
        <family val="2"/>
      </rPr>
      <t xml:space="preserve"> undertaken to reduce whole life-cycle carbon emissions, including the reductions achieved</t>
    </r>
  </si>
  <si>
    <t>Confirm here whether Assessment 1 or Assessment 2 (see below) is to form the basis of design decisions</t>
  </si>
  <si>
    <t>Confirm here whether Assessment 1 or Assessment 2 formed the basis of design decisions</t>
  </si>
  <si>
    <r>
      <t xml:space="preserve">Estimated WLC emissions (Assessment 2)
</t>
    </r>
    <r>
      <rPr>
        <sz val="10"/>
        <color theme="0"/>
        <rFont val="Arial"/>
        <family val="2"/>
      </rPr>
      <t xml:space="preserve">N.B. The results from Assessment 2 below are automatically populated here. </t>
    </r>
  </si>
  <si>
    <t>Module B6-B7</t>
  </si>
  <si>
    <t>Module B1-B5</t>
  </si>
  <si>
    <t>e.g. BS EN 15978, with additional guidance from RICS Professional Statement</t>
  </si>
  <si>
    <t>e.g. A1, B1 etc.</t>
  </si>
  <si>
    <t>Operational Water</t>
  </si>
  <si>
    <t>[Explain the reasons for any divergences from assessment 2 result against the WLC emissions baseline above]</t>
  </si>
  <si>
    <t>[Explain the reasons for any divergences from assessment 1 result against the WLC emissions baseline above]</t>
  </si>
  <si>
    <t xml:space="preserve">Commentary comparing the post-construction results against the WLC emissions baseline (Assessment 1) above </t>
  </si>
  <si>
    <t xml:space="preserve">Commentary comparing the post-construction results against the WLC benchmarks (see Appendix 2) </t>
  </si>
  <si>
    <t xml:space="preserve">Commentary comparing the post-construction results against the WLC emissions baseline (Assessment 2) above </t>
  </si>
  <si>
    <r>
      <t xml:space="preserve">Estimated WLC emissions (Assessment 1)
</t>
    </r>
    <r>
      <rPr>
        <sz val="10"/>
        <color theme="0"/>
        <rFont val="Arial"/>
        <family val="2"/>
      </rPr>
      <t xml:space="preserve">N.B. This forms the WLC baseline for the development. The results from Assessment 1 below are automatically populated here. </t>
    </r>
  </si>
  <si>
    <t xml:space="preserve">Comparison with WLC benchmarks (see Appendix 2 of the guidance) if Assessment 1 was used to inform design decisions
</t>
  </si>
  <si>
    <t xml:space="preserve">Comparison with WLC benchmarks (see Appendix 2 of the guidance) if Assessment 2 was used to inform design decisions
</t>
  </si>
  <si>
    <t xml:space="preserve">Action </t>
  </si>
  <si>
    <r>
      <t>WLC reduction  (kg CO</t>
    </r>
    <r>
      <rPr>
        <b/>
        <vertAlign val="subscript"/>
        <sz val="10"/>
        <color theme="1"/>
        <rFont val="Arial"/>
        <family val="2"/>
      </rPr>
      <t>2</t>
    </r>
    <r>
      <rPr>
        <b/>
        <sz val="10"/>
        <color theme="1"/>
        <rFont val="Arial"/>
        <family val="2"/>
      </rPr>
      <t>e/m</t>
    </r>
    <r>
      <rPr>
        <b/>
        <vertAlign val="superscript"/>
        <sz val="10"/>
        <color theme="1"/>
        <rFont val="Arial"/>
        <family val="2"/>
      </rPr>
      <t>2</t>
    </r>
    <r>
      <rPr>
        <b/>
        <sz val="10"/>
        <color theme="1"/>
        <rFont val="Arial"/>
        <family val="2"/>
      </rPr>
      <t xml:space="preserve"> GIA)</t>
    </r>
  </si>
  <si>
    <r>
      <t xml:space="preserve">Summary of </t>
    </r>
    <r>
      <rPr>
        <b/>
        <u/>
        <sz val="10"/>
        <color theme="0"/>
        <rFont val="Arial"/>
        <family val="2"/>
      </rPr>
      <t>key actions</t>
    </r>
    <r>
      <rPr>
        <b/>
        <sz val="10"/>
        <color theme="0"/>
        <rFont val="Arial"/>
        <family val="2"/>
      </rPr>
      <t xml:space="preserve"> to reduce whole life-cycle carbon emissions that have informed this assessment, including the WLC reductions</t>
    </r>
  </si>
  <si>
    <t>Specify further opportunities to reduce the development’s whole life-cycle carbon emissions. including the WLC reduction potential</t>
  </si>
  <si>
    <t>Action</t>
  </si>
  <si>
    <r>
      <t>WLC reduction (kg CO</t>
    </r>
    <r>
      <rPr>
        <b/>
        <vertAlign val="subscript"/>
        <sz val="10"/>
        <color theme="1"/>
        <rFont val="Arial"/>
        <family val="2"/>
      </rPr>
      <t>2</t>
    </r>
    <r>
      <rPr>
        <b/>
        <sz val="10"/>
        <color theme="1"/>
        <rFont val="Arial"/>
        <family val="2"/>
      </rPr>
      <t>e/m</t>
    </r>
    <r>
      <rPr>
        <b/>
        <vertAlign val="superscript"/>
        <sz val="10"/>
        <color theme="1"/>
        <rFont val="Arial"/>
        <family val="2"/>
      </rPr>
      <t>2</t>
    </r>
    <r>
      <rPr>
        <b/>
        <sz val="10"/>
        <color theme="1"/>
        <rFont val="Arial"/>
        <family val="2"/>
      </rPr>
      <t xml:space="preserve"> GIA)</t>
    </r>
  </si>
  <si>
    <r>
      <t xml:space="preserve">WLC emissions baseline (Assessment 2)                                                             
</t>
    </r>
    <r>
      <rPr>
        <sz val="10"/>
        <color theme="0"/>
        <rFont val="Arial"/>
        <family val="2"/>
      </rPr>
      <t>(automatically populated from the 'detailed planning stage' tab)</t>
    </r>
  </si>
  <si>
    <r>
      <t xml:space="preserve">WLC emissions baseline (Assessment 1)                                                             
</t>
    </r>
    <r>
      <rPr>
        <sz val="10"/>
        <color theme="0"/>
        <rFont val="Arial"/>
        <family val="2"/>
      </rPr>
      <t>(automatically populated from the 'detailed planning stage' tab)</t>
    </r>
  </si>
  <si>
    <r>
      <t xml:space="preserve">Post-construction WLC emissions (Assessment 1)                                                                                                                                                                                                                               </t>
    </r>
    <r>
      <rPr>
        <sz val="10"/>
        <color theme="0"/>
        <rFont val="Arial"/>
        <family val="2"/>
      </rPr>
      <t>(automatically populated from Assessment 1 below)</t>
    </r>
  </si>
  <si>
    <r>
      <t xml:space="preserve">Post-construction WLC emissions (Assessment 2)                                                                                                                               </t>
    </r>
    <r>
      <rPr>
        <sz val="10"/>
        <color theme="0"/>
        <rFont val="Arial"/>
        <family val="2"/>
      </rPr>
      <t>(automatically populated from Assessment 2 below)</t>
    </r>
  </si>
  <si>
    <t>[Explain the reasons for any divergences from WLC benchmarks, including against the WLC aspirational benchmarks]</t>
  </si>
  <si>
    <t>[Explain the reasons for any divergences from WLC benchmarks, including against the WLC aspirational benchmarks. Please note that grid decarbonisation has not been accounted for in the benchmarks]</t>
  </si>
  <si>
    <t xml:space="preserve">[Explain the reasons for any divergences from WLC benchmarks, including against the WLC aspirational benchmarks. Please note that grid decarbonisation has not been accounted for in the benchmarks] </t>
  </si>
  <si>
    <t xml:space="preserve">
[Explain the reasons for any divergences from WLC benchmarks, including against the WLC aspirational benchmarks]</t>
  </si>
  <si>
    <r>
      <t>Summary of</t>
    </r>
    <r>
      <rPr>
        <b/>
        <u/>
        <sz val="10"/>
        <color theme="0"/>
        <rFont val="Arial"/>
        <family val="2"/>
      </rPr>
      <t xml:space="preserve"> key actions</t>
    </r>
    <r>
      <rPr>
        <b/>
        <sz val="10"/>
        <color theme="0"/>
        <rFont val="Arial"/>
        <family val="2"/>
      </rPr>
      <t xml:space="preserve"> to reduce whole life-cycle carbon emissions that have informed this assessment, including the WLC reductions</t>
    </r>
  </si>
  <si>
    <t>https://www.london.gov.uk/what-we-do/planning/implementing-london-plan/planning-guidance/whole-life-cycle-carbon-assessments-guidance-pre-consultation-draft</t>
  </si>
  <si>
    <t>1. Pre-application stage</t>
  </si>
  <si>
    <t xml:space="preserve">At pre-application stage, applicants are required to complete the pre-application information tab of this template which requires applicants to confirm various details about the site and to provide details of the WLC principles which are informing the development of the site. This should be submitted to the GLA along with all other pre-application material. </t>
  </si>
  <si>
    <t>2. Outline/detailed planning submission stage</t>
  </si>
  <si>
    <t xml:space="preserve">At this stage, applicants are required to complete the outline or detailed planning stage tab of this template (whichever is relevant) and submit it to the GLA along with their planning application. This stage of the process requires a baseline WLC assessment against each life-cycle module to be undertaken. At outline stage this can be based on default figures from the RICS Professional Statement: Whole Life Carbon assessment for the built environment. At detailed stage this should be based on bespoke building assumptions. Applicants are required to undertake two assessments; the first accounts for the current status of the electricity grid and the second accounts for its expected decarbonisation. Applicants may determine which assessment is to form the basis of design decisions (which should be confirmed in the relevant cell) but both assessments should be completed. This spreadsheet allows for both assessments to be provided.  </t>
  </si>
  <si>
    <t>3. Post-construction stage</t>
  </si>
  <si>
    <t xml:space="preserve">Applicants are required to submit WLC information to the GLA at the following three stages: pre-application, outline/detailed planning submission and post-construction. Separate tabs are provided in this spreadsheet for each stage. An outline of the information required at each stage and how to submit it is provided below.  </t>
  </si>
  <si>
    <t xml:space="preserve">This template should be used by planning applicants to fulfil the requirements of the Mayor's Whole Life-Cycle Carbon assessment policy set out in London Plan Policy SI 2. Before completing and submitting this spreadsheet to the GLA, applicants should read the Whole Life-Cycle Carbon Assessment guidance:  
</t>
  </si>
  <si>
    <t>At the final stage of the WLC assessment process, applicants should complete the post-construction result tab of this template and submit it to the GLA within three months of practical completion. This will require an update of the information provided at planning submission stage and for the actual WLC carbon emission figures to be reported using actual material quantities and site emissions during construction. Information should be submitted to:</t>
  </si>
  <si>
    <t>Ecoinvent &amp; GaBi</t>
  </si>
  <si>
    <t>One Click LCA</t>
  </si>
  <si>
    <t xml:space="preserve">EPDs as per Section 2.24 of the Guidance. </t>
  </si>
  <si>
    <t>Vinegar Yard</t>
  </si>
  <si>
    <t>Matthew Mapp, Sweco UK.</t>
  </si>
  <si>
    <t xml:space="preserve">The proposed redevelopment of the site comprises the demolition of existing buildings, the retention and refurbishment of the warehouse and the erection of a ground, mezzanine and 18 storey building (with plant at roof level and 3 basement levels, mainly with RC concrete frame) comprising of café and community space within the warehouse and flexible retail, affordable workspace and flexible office and medical floorspace within the new building. Cycle and disabled car parking, servicing, refuse and plant areas, public garden (including soft and hard landscaping), highway improvements and all other associated works. </t>
  </si>
  <si>
    <t>Concrete</t>
  </si>
  <si>
    <t>Excavation</t>
  </si>
  <si>
    <t>Formwork</t>
  </si>
  <si>
    <t>Laminated high density polyethylene membrane</t>
  </si>
  <si>
    <t>Rebar</t>
  </si>
  <si>
    <t>60 years (as per RSP)</t>
  </si>
  <si>
    <t>Concrete crushed to aggregate (for sub-base layers)</t>
  </si>
  <si>
    <t>n/a - site activities, removal &amp; disposal only</t>
  </si>
  <si>
    <t>Do nothing</t>
  </si>
  <si>
    <t>n/a - used during construction (see opposite)</t>
  </si>
  <si>
    <t>Used 3 times, incinerated at end of use (as per RICS PS)</t>
  </si>
  <si>
    <t>Plastic-based material incineration</t>
  </si>
  <si>
    <t>Steel recycling</t>
  </si>
  <si>
    <t>Crushed concrete</t>
  </si>
  <si>
    <t>EPS Drainage</t>
  </si>
  <si>
    <t>Structural steel profiles</t>
  </si>
  <si>
    <t>Dustbinder</t>
  </si>
  <si>
    <t>Waterproofing membrane</t>
  </si>
  <si>
    <t>Paving</t>
  </si>
  <si>
    <t>XPS</t>
  </si>
  <si>
    <t>Skylight</t>
  </si>
  <si>
    <t>Aluminium</t>
  </si>
  <si>
    <t>Steel</t>
  </si>
  <si>
    <t>Aluminium Frame</t>
  </si>
  <si>
    <t>Aluminium Sheet</t>
  </si>
  <si>
    <t>Coat powder</t>
  </si>
  <si>
    <t>Mortar</t>
  </si>
  <si>
    <t xml:space="preserve">Ceramic </t>
  </si>
  <si>
    <t>Plasterboard</t>
  </si>
  <si>
    <t>Brether membrane HDPE</t>
  </si>
  <si>
    <t>Limestone</t>
  </si>
  <si>
    <t>Gypframe</t>
  </si>
  <si>
    <t>Mineral wool</t>
  </si>
  <si>
    <t>Red Brick</t>
  </si>
  <si>
    <t>Laminated Glass 8mm</t>
  </si>
  <si>
    <t>Wooden door</t>
  </si>
  <si>
    <t>Cement mortar</t>
  </si>
  <si>
    <t>Blockwork</t>
  </si>
  <si>
    <t>Adhesives</t>
  </si>
  <si>
    <t>Carpet</t>
  </si>
  <si>
    <t>Ceramic tile</t>
  </si>
  <si>
    <t>Dustbindes</t>
  </si>
  <si>
    <t>Paint</t>
  </si>
  <si>
    <t>Epoxy paint</t>
  </si>
  <si>
    <t>Screed</t>
  </si>
  <si>
    <t>HDPE Membrane</t>
  </si>
  <si>
    <t>Porcelain</t>
  </si>
  <si>
    <t>RAF</t>
  </si>
  <si>
    <t xml:space="preserve">Rubber </t>
  </si>
  <si>
    <t>MDF skirting</t>
  </si>
  <si>
    <t xml:space="preserve">Aluminium ceiling </t>
  </si>
  <si>
    <t>Terrazzo</t>
  </si>
  <si>
    <t>Galvaised Steel (cycle racks)</t>
  </si>
  <si>
    <t>Turnstile</t>
  </si>
  <si>
    <t>Glass</t>
  </si>
  <si>
    <t>Bike Storage (steel)</t>
  </si>
  <si>
    <t>Granite</t>
  </si>
  <si>
    <t>Cycle rack</t>
  </si>
  <si>
    <t>AHU</t>
  </si>
  <si>
    <t>Blank copper pipe</t>
  </si>
  <si>
    <t>Brass component</t>
  </si>
  <si>
    <t>Buffer vessel (stainless steel)</t>
  </si>
  <si>
    <t>Cast iron</t>
  </si>
  <si>
    <t>Pump</t>
  </si>
  <si>
    <t>FCU</t>
  </si>
  <si>
    <t>Electricity distribution system</t>
  </si>
  <si>
    <t>Lift</t>
  </si>
  <si>
    <t xml:space="preserve">Extraction air handling unit </t>
  </si>
  <si>
    <t>Glass wool insulation for air ducts</t>
  </si>
  <si>
    <t>Heated water storage tank</t>
  </si>
  <si>
    <t>High density polyethylene (HDPE) pipe</t>
  </si>
  <si>
    <t>MVHR</t>
  </si>
  <si>
    <t>LED line system</t>
  </si>
  <si>
    <t>Phenolic insulation, for pipes</t>
  </si>
  <si>
    <t>Photovoltaic monocrystalline panel (PV)</t>
  </si>
  <si>
    <t>Plate heat exchanger</t>
  </si>
  <si>
    <t>Polyester resin laminated part (GFRP)</t>
  </si>
  <si>
    <t>PVC plastic pipe</t>
  </si>
  <si>
    <t>Reversible air-to-water heat pump</t>
  </si>
  <si>
    <t>Sprinkler system</t>
  </si>
  <si>
    <t>Steel pipe</t>
  </si>
  <si>
    <t>Water chiller</t>
  </si>
  <si>
    <t>Various components, and a m2 rate was used at this early stage due to limited detail, so assumption is 30 years in this model, which will be updated in future</t>
  </si>
  <si>
    <t>Various end of life treatment dependent on component</t>
  </si>
  <si>
    <t>Various components, and a m2 rate was used at this early stage due to limited detail, so assumption is 40 years in this model, which will be updated in future</t>
  </si>
  <si>
    <t>20 years - extended life vs. other FF&amp;E as per typical expectancy of double-stackers</t>
  </si>
  <si>
    <t>10 years</t>
  </si>
  <si>
    <t>Wood incineration</t>
  </si>
  <si>
    <t>30 years</t>
  </si>
  <si>
    <t>Cement/mortar use in a backfill</t>
  </si>
  <si>
    <t>Landfilling (inert)</t>
  </si>
  <si>
    <t>Gypsum recycling</t>
  </si>
  <si>
    <t>Landfilling (for inert materials)</t>
  </si>
  <si>
    <t>Glass recycling</t>
  </si>
  <si>
    <t>Glass-containing product recycling (80 % glass)</t>
  </si>
  <si>
    <t>Aluminium frame, double glazing sliding door</t>
  </si>
  <si>
    <t>Metal-containing product recycling (90 % metal)</t>
  </si>
  <si>
    <t>20 years - CIBSE Guide M</t>
  </si>
  <si>
    <t xml:space="preserve">Metal-containing product recycling </t>
  </si>
  <si>
    <t>45 years - CIBSE Guide M</t>
  </si>
  <si>
    <t xml:space="preserve">30 years - CIBSE Guide M </t>
  </si>
  <si>
    <t>30 years - CIBSE Guide M</t>
  </si>
  <si>
    <t>25 years - CIBSE Guide M</t>
  </si>
  <si>
    <t>Metal-containing product recycling &amp; plastic-based material incineration</t>
  </si>
  <si>
    <t>35 years - CIBSE Guide M (heating system pipework), 15 years - CIBSE Guide M (ventilation ductwork)</t>
  </si>
  <si>
    <t>15 years - CIBSE Guide M</t>
  </si>
  <si>
    <t>35 years - CIBSE Guide M</t>
  </si>
  <si>
    <t>Rebar separete (2%), concrete to aggregate</t>
  </si>
  <si>
    <t>Aluminium recycling</t>
  </si>
  <si>
    <t>Aluminium profiles glass railings</t>
  </si>
  <si>
    <t>25 years</t>
  </si>
  <si>
    <t>Cement / mortar use in a backfill</t>
  </si>
  <si>
    <t>Brick/stone crushed to aggregate</t>
  </si>
  <si>
    <t xml:space="preserve">Terracotta Panels </t>
  </si>
  <si>
    <t xml:space="preserve">Folding Partition </t>
  </si>
  <si>
    <t xml:space="preserve">Metal grating </t>
  </si>
  <si>
    <t>Steel Ductwork</t>
  </si>
  <si>
    <t>40 years - CIBSE Guide M</t>
  </si>
  <si>
    <t>20 years</t>
  </si>
  <si>
    <t>Maximising the use of GGBS in concrete at substructure (at least 50%)  - Piles</t>
  </si>
  <si>
    <t>Maximising the use of GGBS in concrete at substructure (at least 50%)  - Blinding</t>
  </si>
  <si>
    <t xml:space="preserve">Maximising the use of GGBS in concrete at substructure (at least 50%)  - Secant Piled Wall </t>
  </si>
  <si>
    <t>Maximising the use of GGBS in concrete at substructure (at least 25%)  - Basement Columns</t>
  </si>
  <si>
    <t>Maximising the use of GGBS in concrete at substructure (at least 50%)  - Basement Slab</t>
  </si>
  <si>
    <t>Maximising the use of GGBS in concrete at superstructure (at least 50%) - Slabs</t>
  </si>
  <si>
    <t>Maximising the use of GGBS in concrete at superstructure (at least 25%) - Columns</t>
  </si>
  <si>
    <t>Maximising the use of GGBS in concrete at superstructure (at least 50%) - Beams</t>
  </si>
  <si>
    <t>Maximising the use of GGBS in concrete at superstructure (at least 50%) - Roof</t>
  </si>
  <si>
    <t>Maximising the use of GGBS in precast concrete at superstructure (50%) - Stairs</t>
  </si>
  <si>
    <t>Plasterboard: consider options for wood fibre boards to replace the typical British Gypsum (Wall and Ceilings)</t>
  </si>
  <si>
    <t>Raised access flooring system (more sustainable option)</t>
  </si>
  <si>
    <t>Lower density insulation with more recycled content in the product</t>
  </si>
  <si>
    <t>Steel Structure (HISTAR)</t>
  </si>
  <si>
    <t>Steel Structure (HISTAR) - Façade</t>
  </si>
  <si>
    <t xml:space="preserve">Hydro Aluminium option for the façade </t>
  </si>
  <si>
    <t>20 years - CIBSE Guide M (internal)</t>
  </si>
  <si>
    <r>
      <rPr>
        <b/>
        <sz val="10"/>
        <color theme="1"/>
        <rFont val="Arial"/>
        <family val="2"/>
      </rPr>
      <t>HVAC Strategy -</t>
    </r>
    <r>
      <rPr>
        <sz val="10"/>
        <color theme="1"/>
        <rFont val="Arial"/>
        <family val="2"/>
      </rPr>
      <t xml:space="preserve"> 100% electric HVAC strategy and no natural gas for the development heating &amp; cooling, with heating and cooling via ASHP/WSHP. This allows for significant savings in B6 operational carbon emissions over the development's 60 year RSP when applying the National Grid Future Energy Scenarios 'Slow Progression' trend line, as evidenced by comparing B6 in Assessment 1 vs. Assessment 2 above. </t>
    </r>
  </si>
  <si>
    <t xml:space="preserve">Please note that this is specifically the baseline study for Vinegar Yard, and it is to early for the reductions to be formally taken from the project without them being formally wrapped into specification or contractual documentation, which will occur at RIBA Stages 3 and 4 as appropriate to the reduction selections taken.The relevant reductions that will be formally explored with the project team have been quantified and are set out below in the 'further potential opportunities' boxes. These will be investigated at the next project stage, and will be included in specifiction and project requirements at the appropriate stage. Some of the good choices set out below have not been quantified, but do represent savings based on experience within the Sweco WLC portfolio. </t>
  </si>
  <si>
    <t xml:space="preserve">In terms of restrictions for Vinegar Yard, the clinical floors were designed in reinforced concrete flat slab, due to its inherent rigidity and mass, to support loads such as medical equipment and meet the vibration limits dictated by clinical construction regulations.
In terms of opportunities, the new-build development allows the full spectrum of good design choices for low-carbon materials, and will focus initially on the concrete, steel elements and RAF system, as the highest impact materials. </t>
  </si>
  <si>
    <r>
      <rPr>
        <b/>
        <sz val="10"/>
        <color theme="1"/>
        <rFont val="Arial"/>
        <family val="2"/>
      </rPr>
      <t xml:space="preserve">Referigerants </t>
    </r>
    <r>
      <rPr>
        <sz val="10"/>
        <color theme="1"/>
        <rFont val="Arial"/>
        <family val="2"/>
      </rPr>
      <t xml:space="preserve">- The two main heating and cooling systems in the Vinegar Yard building use high amounts of refrigerants. The ASHP system uses R513A and the WSHP uses R425B refrigerant. Both have a GWP below 700 kg CO2e / kg, which significantly impacts reductions in B1 compared to systems that utilise more typical refrigerants such as R410A and R134A. The current design intent allows for this. </t>
    </r>
  </si>
  <si>
    <r>
      <rPr>
        <b/>
        <sz val="10"/>
        <color theme="1"/>
        <rFont val="Arial"/>
        <family val="2"/>
      </rPr>
      <t xml:space="preserve">Water: </t>
    </r>
    <r>
      <rPr>
        <sz val="10"/>
        <color theme="1"/>
        <rFont val="Arial"/>
        <family val="2"/>
      </rPr>
      <t>To reduce the water consumed, a grey water recycling plant will be provided in the basement, to collect wastewater from the basement showers and process the water, to enable it to be used for flushing WCs.</t>
    </r>
  </si>
  <si>
    <t xml:space="preserve">Assessment 2 was chosen because the development has a 100% electric startegy HVAC and is therefore able to take advantage of a UK decarbonising grid in accordance with the National Grid's Future Energy Scenarios 'Slow Progression'.
There are no proper benchmarks for dual-use construction (office and clinic) like Vinegar Yard. If compared to the office benchmarks, which seems to be more appropriate for this case, the initial impact A1-A5 is below the distributed GIA of 900-1000 kgCO2e / m2 calculated from the GLA WLCAG benchmarks.
It should be noted that the above figures, as per the result tables below, include sequestration benefits - it is not clear why these are considered to always be included in the GLA sheet. Shouldn't there be an option whether these benefits are accounted for or not? </t>
  </si>
  <si>
    <t>GLA/6208/S2</t>
  </si>
  <si>
    <t>Assessment covers the base WLC impact of two scenarios - Medical (D1) and R&amp;D (B1) use types</t>
  </si>
  <si>
    <t>BS EN 15978, with additional guidance from RICS Professional Statement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</si>
</sst>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 &quot;kg&quot;"/>
    <numFmt numFmtId="165" formatCode="##,##0\ &quot;kg CO2e/m2 GIA&quot;"/>
    <numFmt numFmtId="166" formatCode="##,##0\ &quot;kg CO2e&quot;"/>
    <numFmt numFmtId="167" formatCode="##,##0\ &quot;kg/m2 GIA&quot;"/>
    <numFmt numFmtId="168" formatCode="0.000"/>
  </numFmts>
  <fonts count="44" x14ac:knownFonts="1">
    <font>
      <sz val="10"/>
      <color theme="1"/>
      <name val="Arial"/>
      <family val="2"/>
    </font>
    <font>
      <b/>
      <sz val="10"/>
      <color theme="0"/>
      <name val="Arial"/>
      <family val="2"/>
    </font>
    <font>
      <sz val="10"/>
      <color theme="0"/>
      <name val="Arial"/>
      <family val="2"/>
    </font>
    <font>
      <sz val="10"/>
      <color theme="1"/>
      <name val="Times New Roman"/>
      <family val="1"/>
    </font>
    <font>
      <sz val="10"/>
      <name val="Arial"/>
      <family val="2"/>
    </font>
    <font>
      <vertAlign val="superscript"/>
      <sz val="10"/>
      <color theme="0"/>
      <name val="Arial"/>
      <family val="2"/>
    </font>
    <font>
      <b/>
      <sz val="10"/>
      <color rgb="FF000000"/>
      <name val="Arial"/>
      <family val="2"/>
    </font>
    <font>
      <b/>
      <sz val="10"/>
      <color rgb="FFFFFFFF"/>
      <name val="Arial"/>
      <family val="2"/>
    </font>
    <font>
      <sz val="10"/>
      <color rgb="FF313231"/>
      <name val="Arial"/>
      <family val="2"/>
    </font>
    <font>
      <sz val="10"/>
      <color rgb="FFFFFFFF"/>
      <name val="Arial"/>
      <family val="2"/>
    </font>
    <font>
      <b/>
      <sz val="10"/>
      <name val="Arial"/>
      <family val="2"/>
    </font>
    <font>
      <sz val="10"/>
      <color rgb="FF000000"/>
      <name val="Arial"/>
      <family val="2"/>
    </font>
    <font>
      <sz val="10"/>
      <color rgb="FF808080"/>
      <name val="Arial"/>
      <family val="2"/>
    </font>
    <font>
      <vertAlign val="superscript"/>
      <sz val="10"/>
      <color rgb="FF000000"/>
      <name val="Arial"/>
      <family val="2"/>
    </font>
    <font>
      <b/>
      <sz val="10"/>
      <color rgb="FFFF0000"/>
      <name val="Arial"/>
      <family val="2"/>
    </font>
    <font>
      <b/>
      <sz val="10"/>
      <color theme="1"/>
      <name val="Arial"/>
      <family val="2"/>
    </font>
    <font>
      <b/>
      <sz val="16"/>
      <color theme="1"/>
      <name val="Arial"/>
      <family val="2"/>
    </font>
    <font>
      <sz val="10"/>
      <color rgb="FFFF0000"/>
      <name val="Arial"/>
      <family val="2"/>
    </font>
    <font>
      <b/>
      <sz val="16"/>
      <color rgb="FF33CCCC"/>
      <name val="Arial"/>
      <family val="2"/>
    </font>
    <font>
      <u/>
      <sz val="10"/>
      <color theme="10"/>
      <name val="Arial"/>
      <family val="2"/>
    </font>
    <font>
      <b/>
      <sz val="15.5"/>
      <color rgb="FF009999"/>
      <name val="Arial"/>
      <family val="2"/>
    </font>
    <font>
      <b/>
      <sz val="10"/>
      <color rgb="FF009999"/>
      <name val="Arial"/>
      <family val="2"/>
    </font>
    <font>
      <sz val="8"/>
      <color rgb="FF313231"/>
      <name val="Arial"/>
      <family val="2"/>
    </font>
    <font>
      <b/>
      <vertAlign val="subscript"/>
      <sz val="10"/>
      <color rgb="FFFFFFFF"/>
      <name val="Arial"/>
      <family val="2"/>
    </font>
    <font>
      <b/>
      <vertAlign val="superscript"/>
      <sz val="10"/>
      <color rgb="FFFFFFFF"/>
      <name val="Arial"/>
      <family val="2"/>
    </font>
    <font>
      <b/>
      <vertAlign val="subscript"/>
      <sz val="10"/>
      <color theme="1"/>
      <name val="Arial"/>
      <family val="2"/>
    </font>
    <font>
      <b/>
      <vertAlign val="superscript"/>
      <sz val="10"/>
      <color theme="1"/>
      <name val="Arial"/>
      <family val="2"/>
    </font>
    <font>
      <b/>
      <sz val="18"/>
      <color rgb="FF006699"/>
      <name val="Arial"/>
      <family val="2"/>
    </font>
    <font>
      <sz val="10"/>
      <color rgb="FF006699"/>
      <name val="Arial"/>
      <family val="2"/>
    </font>
    <font>
      <b/>
      <sz val="10"/>
      <color rgb="FF006699"/>
      <name val="Arial"/>
      <family val="2"/>
    </font>
    <font>
      <b/>
      <sz val="18"/>
      <color rgb="FF660066"/>
      <name val="Arial"/>
      <family val="2"/>
    </font>
    <font>
      <b/>
      <sz val="10"/>
      <name val="Calibri"/>
      <family val="2"/>
    </font>
    <font>
      <b/>
      <vertAlign val="superscript"/>
      <sz val="10"/>
      <color rgb="FF000000"/>
      <name val="Arial"/>
      <family val="2"/>
    </font>
    <font>
      <b/>
      <sz val="16"/>
      <color rgb="FFFFFFFF"/>
      <name val="Arial"/>
      <family val="2"/>
    </font>
    <font>
      <sz val="10"/>
      <name val="Times New Roman"/>
      <family val="1"/>
    </font>
    <font>
      <b/>
      <u/>
      <sz val="10"/>
      <color theme="0"/>
      <name val="Arial"/>
      <family val="2"/>
    </font>
    <font>
      <sz val="8"/>
      <name val="Arial"/>
      <family val="2"/>
    </font>
    <font>
      <b/>
      <sz val="10"/>
      <color rgb="FF00CC99"/>
      <name val="Arial"/>
      <family val="2"/>
    </font>
    <font>
      <sz val="11"/>
      <color theme="1"/>
      <name val="Arial"/>
      <family val="2"/>
    </font>
    <font>
      <sz val="12"/>
      <color theme="1"/>
      <name val="Arial"/>
      <family val="2"/>
    </font>
    <font>
      <sz val="11"/>
      <color rgb="FFFFFFFF"/>
      <name val="Arial"/>
      <family val="2"/>
    </font>
    <font>
      <sz val="11"/>
      <name val="Arial"/>
      <family val="2"/>
    </font>
    <font>
      <sz val="9"/>
      <color indexed="81"/>
      <name val="Tahoma"/>
      <charset val="1"/>
    </font>
    <font>
      <b/>
      <sz val="9"/>
      <color indexed="81"/>
      <name val="Tahoma"/>
      <charset val="1"/>
    </font>
  </fonts>
  <fills count="12">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FFFFFF"/>
        <bgColor indexed="64"/>
      </patternFill>
    </fill>
    <fill>
      <patternFill patternType="solid">
        <fgColor rgb="FFA6A6A6"/>
        <bgColor indexed="64"/>
      </patternFill>
    </fill>
    <fill>
      <patternFill patternType="solid">
        <fgColor rgb="FF009999"/>
        <bgColor indexed="64"/>
      </patternFill>
    </fill>
    <fill>
      <patternFill patternType="solid">
        <fgColor rgb="FFCCFFFF"/>
        <bgColor indexed="64"/>
      </patternFill>
    </fill>
    <fill>
      <patternFill patternType="solid">
        <fgColor rgb="FF006699"/>
        <bgColor indexed="64"/>
      </patternFill>
    </fill>
    <fill>
      <patternFill patternType="solid">
        <fgColor rgb="FF99CCFF"/>
        <bgColor indexed="64"/>
      </patternFill>
    </fill>
    <fill>
      <patternFill patternType="solid">
        <fgColor rgb="FF660066"/>
        <bgColor indexed="64"/>
      </patternFill>
    </fill>
    <fill>
      <patternFill patternType="solid">
        <fgColor rgb="FFCCCCFF"/>
        <bgColor indexed="64"/>
      </patternFill>
    </fill>
  </fills>
  <borders count="39">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diagonalUp="1" diagonalDown="1">
      <left/>
      <right/>
      <top/>
      <bottom/>
      <diagonal style="thin">
        <color indexed="64"/>
      </diagonal>
    </border>
    <border>
      <left style="thin">
        <color auto="1"/>
      </left>
      <right style="thin">
        <color auto="1"/>
      </right>
      <top style="thin">
        <color auto="1"/>
      </top>
      <bottom/>
      <diagonal/>
    </border>
    <border diagonalUp="1" diagonalDown="1">
      <left style="thin">
        <color indexed="64"/>
      </left>
      <right style="thin">
        <color indexed="64"/>
      </right>
      <top style="thin">
        <color indexed="64"/>
      </top>
      <bottom style="thin">
        <color indexed="64"/>
      </bottom>
      <diagonal style="thin">
        <color indexed="64"/>
      </diagonal>
    </border>
    <border>
      <left/>
      <right style="thin">
        <color auto="1"/>
      </right>
      <top style="thin">
        <color auto="1"/>
      </top>
      <bottom style="thin">
        <color auto="1"/>
      </bottom>
      <diagonal/>
    </border>
    <border>
      <left style="thin">
        <color auto="1"/>
      </left>
      <right style="thin">
        <color auto="1"/>
      </right>
      <top/>
      <bottom/>
      <diagonal/>
    </border>
    <border diagonalUp="1" diagonalDown="1">
      <left style="thin">
        <color indexed="64"/>
      </left>
      <right/>
      <top style="thin">
        <color indexed="64"/>
      </top>
      <bottom/>
      <diagonal style="thin">
        <color indexed="64"/>
      </diagonal>
    </border>
    <border diagonalUp="1" diagonalDown="1">
      <left/>
      <right/>
      <top style="thin">
        <color indexed="64"/>
      </top>
      <bottom/>
      <diagonal style="thin">
        <color indexed="64"/>
      </diagonal>
    </border>
    <border diagonalUp="1" diagonalDown="1">
      <left/>
      <right style="thin">
        <color indexed="64"/>
      </right>
      <top style="thin">
        <color indexed="64"/>
      </top>
      <bottom/>
      <diagonal style="thin">
        <color indexed="64"/>
      </diagonal>
    </border>
    <border diagonalUp="1" diagonalDown="1">
      <left style="thin">
        <color indexed="64"/>
      </left>
      <right/>
      <top/>
      <bottom/>
      <diagonal style="thin">
        <color indexed="64"/>
      </diagonal>
    </border>
    <border diagonalUp="1" diagonalDown="1">
      <left/>
      <right style="thin">
        <color indexed="64"/>
      </right>
      <top/>
      <bottom/>
      <diagonal style="thin">
        <color indexed="64"/>
      </diagonal>
    </border>
    <border diagonalUp="1" diagonalDown="1">
      <left style="thin">
        <color indexed="64"/>
      </left>
      <right/>
      <top/>
      <bottom style="thin">
        <color indexed="64"/>
      </bottom>
      <diagonal style="thin">
        <color indexed="64"/>
      </diagonal>
    </border>
    <border diagonalUp="1" diagonalDown="1">
      <left/>
      <right/>
      <top/>
      <bottom style="thin">
        <color indexed="64"/>
      </bottom>
      <diagonal style="thin">
        <color indexed="64"/>
      </diagonal>
    </border>
    <border diagonalUp="1" diagonalDown="1">
      <left/>
      <right style="thin">
        <color indexed="64"/>
      </right>
      <top/>
      <bottom style="thin">
        <color indexed="64"/>
      </bottom>
      <diagonal style="thin">
        <color indexed="64"/>
      </diagonal>
    </border>
    <border diagonalUp="1" diagonalDown="1">
      <left style="thin">
        <color indexed="64"/>
      </left>
      <right/>
      <top style="thin">
        <color indexed="64"/>
      </top>
      <bottom style="thin">
        <color indexed="64"/>
      </bottom>
      <diagonal style="thin">
        <color indexed="64"/>
      </diagonal>
    </border>
    <border diagonalUp="1" diagonalDown="1">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top/>
      <bottom/>
      <diagonal/>
    </border>
    <border>
      <left/>
      <right style="thin">
        <color auto="1"/>
      </right>
      <top/>
      <bottom/>
      <diagonal/>
    </border>
    <border diagonalUp="1" diagonalDown="1">
      <left style="thin">
        <color auto="1"/>
      </left>
      <right style="thin">
        <color auto="1"/>
      </right>
      <top/>
      <bottom/>
      <diagonal style="thin">
        <color auto="1"/>
      </diagonal>
    </border>
    <border diagonalUp="1" diagonalDown="1">
      <left style="thin">
        <color auto="1"/>
      </left>
      <right style="thin">
        <color auto="1"/>
      </right>
      <top style="thin">
        <color auto="1"/>
      </top>
      <bottom/>
      <diagonal style="thin">
        <color auto="1"/>
      </diagonal>
    </border>
    <border diagonalUp="1" diagonalDown="1">
      <left style="thin">
        <color auto="1"/>
      </left>
      <right style="thin">
        <color auto="1"/>
      </right>
      <top/>
      <bottom style="thin">
        <color auto="1"/>
      </bottom>
      <diagonal style="thin">
        <color auto="1"/>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style="medium">
        <color indexed="64"/>
      </bottom>
      <diagonal/>
    </border>
    <border diagonalUp="1" diagonalDown="1">
      <left/>
      <right/>
      <top style="thin">
        <color indexed="64"/>
      </top>
      <bottom style="medium">
        <color indexed="64"/>
      </bottom>
      <diagonal style="thin">
        <color indexed="64"/>
      </diagonal>
    </border>
    <border diagonalUp="1" diagonalDown="1">
      <left/>
      <right/>
      <top style="medium">
        <color indexed="64"/>
      </top>
      <bottom style="thin">
        <color indexed="64"/>
      </bottom>
      <diagonal style="thin">
        <color indexed="64"/>
      </diagonal>
    </border>
  </borders>
  <cellStyleXfs count="2">
    <xf numFmtId="0" fontId="0" fillId="0" borderId="0"/>
    <xf numFmtId="0" fontId="19" fillId="0" borderId="0" applyNumberFormat="0" applyFill="0" applyBorder="0" applyAlignment="0" applyProtection="0"/>
  </cellStyleXfs>
  <cellXfs count="437">
    <xf numFmtId="0" fontId="0" fillId="0" borderId="0" xfId="0"/>
    <xf numFmtId="0" fontId="16" fillId="0" borderId="0" xfId="0" applyFont="1"/>
    <xf numFmtId="0" fontId="0" fillId="0" borderId="0" xfId="0" applyAlignment="1">
      <alignment vertical="top"/>
    </xf>
    <xf numFmtId="0" fontId="18" fillId="0" borderId="0" xfId="0" applyFont="1" applyFill="1"/>
    <xf numFmtId="0" fontId="2" fillId="0" borderId="0" xfId="0" applyFont="1" applyFill="1"/>
    <xf numFmtId="0" fontId="0" fillId="0" borderId="0" xfId="0" applyFill="1"/>
    <xf numFmtId="0" fontId="19" fillId="0" borderId="0" xfId="1" applyAlignment="1">
      <alignment vertical="top"/>
    </xf>
    <xf numFmtId="0" fontId="20" fillId="0" borderId="0" xfId="0" applyFont="1" applyFill="1"/>
    <xf numFmtId="0" fontId="1" fillId="6" borderId="0" xfId="0" applyFont="1" applyFill="1"/>
    <xf numFmtId="0" fontId="0" fillId="6" borderId="0" xfId="0" applyFill="1"/>
    <xf numFmtId="0" fontId="0" fillId="9" borderId="1" xfId="0" applyFont="1" applyFill="1" applyBorder="1" applyAlignment="1" applyProtection="1">
      <alignment horizontal="center" vertical="center"/>
    </xf>
    <xf numFmtId="0" fontId="0" fillId="7" borderId="1" xfId="0" applyFont="1" applyFill="1" applyBorder="1" applyAlignment="1" applyProtection="1">
      <alignment horizontal="center" vertical="center"/>
      <protection locked="0"/>
    </xf>
    <xf numFmtId="0" fontId="0" fillId="7" borderId="1" xfId="0" applyFont="1" applyFill="1" applyBorder="1" applyAlignment="1" applyProtection="1">
      <alignment vertical="center"/>
      <protection locked="0"/>
    </xf>
    <xf numFmtId="0" fontId="0" fillId="7" borderId="1" xfId="0" applyFont="1" applyFill="1" applyBorder="1" applyProtection="1">
      <protection locked="0"/>
    </xf>
    <xf numFmtId="0" fontId="9" fillId="5" borderId="6"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4" fillId="9" borderId="3" xfId="0" applyFont="1" applyFill="1" applyBorder="1" applyAlignment="1" applyProtection="1">
      <alignment horizontal="center" vertical="center"/>
      <protection locked="0"/>
    </xf>
    <xf numFmtId="0" fontId="4" fillId="9" borderId="6" xfId="0" applyFont="1" applyFill="1" applyBorder="1" applyAlignment="1" applyProtection="1">
      <alignment horizontal="center" vertical="center"/>
      <protection locked="0"/>
    </xf>
    <xf numFmtId="164" fontId="4" fillId="9" borderId="1" xfId="0" applyNumberFormat="1" applyFont="1" applyFill="1" applyBorder="1" applyAlignment="1" applyProtection="1">
      <alignment horizontal="center" vertical="center"/>
      <protection locked="0"/>
    </xf>
    <xf numFmtId="164" fontId="4" fillId="9" borderId="6" xfId="0" applyNumberFormat="1" applyFont="1" applyFill="1" applyBorder="1" applyAlignment="1" applyProtection="1">
      <alignment horizontal="center" vertical="center"/>
      <protection locked="0"/>
    </xf>
    <xf numFmtId="164" fontId="9" fillId="5" borderId="6" xfId="0" applyNumberFormat="1" applyFont="1" applyFill="1" applyBorder="1" applyAlignment="1" applyProtection="1">
      <alignment horizontal="center" vertical="center" wrapText="1"/>
      <protection locked="0"/>
    </xf>
    <xf numFmtId="164" fontId="9" fillId="5" borderId="1" xfId="0" applyNumberFormat="1" applyFont="1" applyFill="1" applyBorder="1" applyAlignment="1" applyProtection="1">
      <alignment horizontal="center" vertical="center" wrapText="1"/>
      <protection locked="0"/>
    </xf>
    <xf numFmtId="165" fontId="4" fillId="9" borderId="1" xfId="0" applyNumberFormat="1" applyFont="1" applyFill="1" applyBorder="1" applyAlignment="1" applyProtection="1">
      <alignment horizontal="center" vertical="center"/>
      <protection locked="0"/>
    </xf>
    <xf numFmtId="164" fontId="9" fillId="11" borderId="6" xfId="0" applyNumberFormat="1" applyFont="1" applyFill="1" applyBorder="1" applyAlignment="1" applyProtection="1">
      <alignment horizontal="center" vertical="center" wrapText="1"/>
      <protection locked="0"/>
    </xf>
    <xf numFmtId="0" fontId="9" fillId="11" borderId="1" xfId="0" applyFont="1" applyFill="1" applyBorder="1" applyAlignment="1" applyProtection="1">
      <alignment vertical="center" wrapText="1"/>
      <protection locked="0"/>
    </xf>
    <xf numFmtId="164" fontId="9" fillId="11" borderId="1" xfId="0" applyNumberFormat="1" applyFont="1" applyFill="1" applyBorder="1" applyAlignment="1" applyProtection="1">
      <alignment horizontal="center" vertical="center" wrapText="1"/>
      <protection locked="0"/>
    </xf>
    <xf numFmtId="0" fontId="9" fillId="11" borderId="6" xfId="0" applyFont="1" applyFill="1" applyBorder="1" applyAlignment="1" applyProtection="1">
      <alignment vertical="center" wrapText="1"/>
      <protection locked="0"/>
    </xf>
    <xf numFmtId="164" fontId="4" fillId="11" borderId="1" xfId="0" applyNumberFormat="1" applyFont="1" applyFill="1" applyBorder="1" applyAlignment="1" applyProtection="1">
      <alignment horizontal="center" vertical="center"/>
      <protection locked="0"/>
    </xf>
    <xf numFmtId="164" fontId="4" fillId="11" borderId="6" xfId="0" applyNumberFormat="1" applyFont="1" applyFill="1" applyBorder="1" applyAlignment="1" applyProtection="1">
      <alignment horizontal="center" vertical="center"/>
      <protection locked="0"/>
    </xf>
    <xf numFmtId="0" fontId="4" fillId="11" borderId="3" xfId="0" applyFont="1" applyFill="1" applyBorder="1" applyAlignment="1" applyProtection="1">
      <alignment horizontal="center" vertical="center"/>
      <protection locked="0"/>
    </xf>
    <xf numFmtId="0" fontId="4" fillId="11" borderId="6"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166" fontId="4" fillId="9" borderId="1" xfId="0" applyNumberFormat="1" applyFont="1" applyFill="1" applyBorder="1" applyAlignment="1" applyProtection="1">
      <alignment horizontal="center" vertical="center" wrapText="1"/>
      <protection locked="0"/>
    </xf>
    <xf numFmtId="166" fontId="4" fillId="9" borderId="3" xfId="0" applyNumberFormat="1" applyFont="1" applyFill="1" applyBorder="1" applyAlignment="1" applyProtection="1">
      <alignment horizontal="center" vertical="center" wrapText="1"/>
      <protection locked="0"/>
    </xf>
    <xf numFmtId="166" fontId="34" fillId="9" borderId="1" xfId="0" applyNumberFormat="1" applyFont="1" applyFill="1" applyBorder="1" applyAlignment="1" applyProtection="1">
      <alignment horizontal="center" vertical="center" wrapText="1"/>
      <protection locked="0"/>
    </xf>
    <xf numFmtId="166" fontId="4" fillId="9" borderId="1" xfId="0" applyNumberFormat="1" applyFont="1" applyFill="1" applyBorder="1" applyAlignment="1" applyProtection="1">
      <alignment vertical="center" wrapText="1"/>
      <protection locked="0"/>
    </xf>
    <xf numFmtId="166" fontId="11" fillId="9" borderId="1" xfId="0" applyNumberFormat="1" applyFont="1" applyFill="1" applyBorder="1" applyAlignment="1" applyProtection="1">
      <alignment horizontal="center" vertical="center" wrapText="1"/>
      <protection locked="0"/>
    </xf>
    <xf numFmtId="166" fontId="3" fillId="9" borderId="1" xfId="0" applyNumberFormat="1" applyFont="1" applyFill="1" applyBorder="1" applyAlignment="1" applyProtection="1">
      <alignment vertical="center" wrapText="1"/>
      <protection locked="0"/>
    </xf>
    <xf numFmtId="166" fontId="11" fillId="9" borderId="3" xfId="0" applyNumberFormat="1" applyFont="1" applyFill="1" applyBorder="1" applyAlignment="1" applyProtection="1">
      <alignment horizontal="center" vertical="center" wrapText="1"/>
      <protection locked="0"/>
    </xf>
    <xf numFmtId="166" fontId="11" fillId="11" borderId="1" xfId="0" applyNumberFormat="1" applyFont="1" applyFill="1" applyBorder="1" applyAlignment="1" applyProtection="1">
      <alignment horizontal="center" vertical="center" wrapText="1"/>
      <protection locked="0"/>
    </xf>
    <xf numFmtId="166" fontId="12" fillId="11" borderId="3" xfId="0" applyNumberFormat="1" applyFont="1" applyFill="1" applyBorder="1" applyAlignment="1" applyProtection="1">
      <alignment horizontal="center" vertical="center" wrapText="1"/>
      <protection locked="0"/>
    </xf>
    <xf numFmtId="166" fontId="12" fillId="11" borderId="1" xfId="0" applyNumberFormat="1" applyFont="1" applyFill="1" applyBorder="1" applyAlignment="1" applyProtection="1">
      <alignment horizontal="center" vertical="center" wrapText="1"/>
      <protection locked="0"/>
    </xf>
    <xf numFmtId="166" fontId="11" fillId="11" borderId="1" xfId="0" applyNumberFormat="1" applyFont="1" applyFill="1" applyBorder="1" applyAlignment="1" applyProtection="1">
      <alignment vertical="center" wrapText="1"/>
      <protection locked="0"/>
    </xf>
    <xf numFmtId="166" fontId="12" fillId="11" borderId="1" xfId="0" applyNumberFormat="1" applyFont="1" applyFill="1" applyBorder="1" applyAlignment="1" applyProtection="1">
      <alignment vertical="center" wrapText="1"/>
      <protection locked="0"/>
    </xf>
    <xf numFmtId="166" fontId="11" fillId="11" borderId="3" xfId="0" applyNumberFormat="1" applyFont="1" applyFill="1" applyBorder="1" applyAlignment="1" applyProtection="1">
      <alignment horizontal="center" vertical="center" wrapText="1"/>
      <protection locked="0"/>
    </xf>
    <xf numFmtId="166" fontId="0" fillId="11" borderId="1" xfId="0" applyNumberFormat="1" applyFont="1" applyFill="1" applyBorder="1" applyAlignment="1" applyProtection="1">
      <alignment horizontal="center" vertical="center" wrapText="1"/>
      <protection locked="0"/>
    </xf>
    <xf numFmtId="166" fontId="6" fillId="11" borderId="1" xfId="0" applyNumberFormat="1" applyFont="1" applyFill="1" applyBorder="1" applyAlignment="1" applyProtection="1">
      <alignment horizontal="center" vertical="center" wrapText="1"/>
    </xf>
    <xf numFmtId="166" fontId="11" fillId="11" borderId="1" xfId="0" applyNumberFormat="1" applyFont="1" applyFill="1" applyBorder="1" applyAlignment="1" applyProtection="1">
      <alignment horizontal="center" vertical="center" wrapText="1"/>
    </xf>
    <xf numFmtId="166" fontId="3" fillId="11" borderId="1" xfId="0" applyNumberFormat="1" applyFont="1" applyFill="1" applyBorder="1" applyAlignment="1" applyProtection="1">
      <alignment vertical="center" wrapText="1"/>
      <protection locked="0"/>
    </xf>
    <xf numFmtId="165" fontId="6" fillId="11" borderId="1" xfId="0" applyNumberFormat="1" applyFont="1" applyFill="1" applyBorder="1" applyAlignment="1" applyProtection="1">
      <alignment horizontal="center" vertical="center" wrapText="1"/>
    </xf>
    <xf numFmtId="165" fontId="6" fillId="11" borderId="1" xfId="0" applyNumberFormat="1" applyFont="1" applyFill="1" applyBorder="1" applyAlignment="1" applyProtection="1">
      <alignment vertical="center" wrapText="1"/>
    </xf>
    <xf numFmtId="0" fontId="7" fillId="0" borderId="0" xfId="0" applyFont="1" applyFill="1" applyBorder="1" applyAlignment="1" applyProtection="1">
      <alignment horizontal="center" vertical="center" wrapText="1"/>
    </xf>
    <xf numFmtId="165" fontId="9" fillId="0" borderId="0" xfId="0" applyNumberFormat="1" applyFont="1" applyFill="1" applyBorder="1" applyAlignment="1" applyProtection="1">
      <alignment horizontal="center" vertical="center" wrapText="1"/>
    </xf>
    <xf numFmtId="165" fontId="4" fillId="0" borderId="0" xfId="0" applyNumberFormat="1" applyFont="1" applyFill="1" applyBorder="1" applyAlignment="1" applyProtection="1">
      <alignment horizontal="center" vertical="center"/>
    </xf>
    <xf numFmtId="164" fontId="9" fillId="5" borderId="33" xfId="0" applyNumberFormat="1" applyFont="1" applyFill="1" applyBorder="1" applyAlignment="1" applyProtection="1">
      <alignment horizontal="center" vertical="center" wrapText="1"/>
    </xf>
    <xf numFmtId="164" fontId="4" fillId="9" borderId="35"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164" fontId="4" fillId="11" borderId="33" xfId="0" applyNumberFormat="1" applyFont="1" applyFill="1" applyBorder="1" applyAlignment="1" applyProtection="1">
      <alignment horizontal="center" vertical="center"/>
    </xf>
    <xf numFmtId="164" fontId="4" fillId="11" borderId="33" xfId="0" applyNumberFormat="1" applyFont="1" applyFill="1" applyBorder="1" applyAlignment="1" applyProtection="1">
      <alignment horizontal="center" vertical="center" wrapText="1"/>
    </xf>
    <xf numFmtId="167" fontId="9" fillId="5" borderId="34" xfId="0" applyNumberFormat="1" applyFont="1" applyFill="1" applyBorder="1" applyAlignment="1" applyProtection="1">
      <alignment horizontal="center" vertical="center" wrapText="1"/>
    </xf>
    <xf numFmtId="167" fontId="4" fillId="9" borderId="34" xfId="0" applyNumberFormat="1" applyFont="1" applyFill="1" applyBorder="1" applyAlignment="1" applyProtection="1">
      <alignment horizontal="center" vertical="center"/>
    </xf>
    <xf numFmtId="166" fontId="0" fillId="9" borderId="1" xfId="0" applyNumberFormat="1" applyFont="1" applyFill="1" applyBorder="1" applyAlignment="1" applyProtection="1">
      <alignment horizontal="center" vertical="center"/>
    </xf>
    <xf numFmtId="167" fontId="4" fillId="11" borderId="34" xfId="0" applyNumberFormat="1" applyFont="1" applyFill="1" applyBorder="1" applyAlignment="1" applyProtection="1">
      <alignment horizontal="center" vertical="center" wrapText="1"/>
    </xf>
    <xf numFmtId="167" fontId="4" fillId="11" borderId="34" xfId="0" applyNumberFormat="1" applyFont="1" applyFill="1" applyBorder="1" applyAlignment="1" applyProtection="1">
      <alignment horizontal="center" vertical="center"/>
    </xf>
    <xf numFmtId="167" fontId="4" fillId="9" borderId="36" xfId="0" applyNumberFormat="1" applyFont="1" applyFill="1" applyBorder="1" applyAlignment="1" applyProtection="1">
      <alignment horizontal="center" vertical="center"/>
    </xf>
    <xf numFmtId="1" fontId="0" fillId="9" borderId="1" xfId="0" applyNumberFormat="1" applyFont="1" applyFill="1" applyBorder="1" applyAlignment="1" applyProtection="1">
      <alignment horizontal="center" vertical="center"/>
    </xf>
    <xf numFmtId="166" fontId="0" fillId="11" borderId="1" xfId="0" applyNumberFormat="1" applyFont="1" applyFill="1" applyBorder="1" applyAlignment="1" applyProtection="1">
      <alignment horizontal="center" vertical="center"/>
    </xf>
    <xf numFmtId="168" fontId="0" fillId="11" borderId="1" xfId="0" applyNumberFormat="1" applyFont="1" applyFill="1" applyBorder="1" applyAlignment="1" applyProtection="1">
      <alignment horizontal="center" vertical="center"/>
    </xf>
    <xf numFmtId="1" fontId="0" fillId="11" borderId="1" xfId="0" applyNumberFormat="1" applyFont="1" applyFill="1" applyBorder="1" applyAlignment="1" applyProtection="1">
      <alignment horizontal="center" vertical="center"/>
    </xf>
    <xf numFmtId="0" fontId="0" fillId="9" borderId="1" xfId="0" applyFont="1" applyFill="1" applyBorder="1" applyAlignment="1" applyProtection="1">
      <alignment horizontal="center" vertical="center" wrapText="1"/>
      <protection locked="0"/>
    </xf>
    <xf numFmtId="0" fontId="0" fillId="9" borderId="1" xfId="0" applyFont="1" applyFill="1" applyBorder="1" applyAlignment="1" applyProtection="1">
      <alignment horizontal="left" vertical="center" wrapText="1"/>
      <protection locked="0"/>
    </xf>
    <xf numFmtId="0" fontId="4" fillId="11" borderId="8" xfId="0" applyFont="1" applyFill="1" applyBorder="1" applyAlignment="1" applyProtection="1">
      <alignment horizontal="center" vertical="center" wrapText="1"/>
      <protection locked="0"/>
    </xf>
    <xf numFmtId="0" fontId="0" fillId="11" borderId="1" xfId="0" applyFont="1" applyFill="1" applyBorder="1" applyAlignment="1" applyProtection="1">
      <alignment horizontal="left" vertical="center" wrapText="1"/>
      <protection locked="0"/>
    </xf>
    <xf numFmtId="0" fontId="0" fillId="0" borderId="0" xfId="0" applyFont="1" applyProtection="1"/>
    <xf numFmtId="0" fontId="2" fillId="3" borderId="1" xfId="0" applyFont="1" applyFill="1" applyBorder="1" applyAlignment="1" applyProtection="1">
      <alignment horizontal="center" vertical="center"/>
    </xf>
    <xf numFmtId="0" fontId="2" fillId="3" borderId="1" xfId="0" applyFont="1" applyFill="1" applyBorder="1" applyAlignment="1" applyProtection="1">
      <alignment horizontal="right" vertical="center"/>
    </xf>
    <xf numFmtId="0" fontId="0" fillId="0" borderId="0" xfId="0" applyFont="1" applyAlignment="1" applyProtection="1">
      <alignment vertical="center" wrapText="1"/>
    </xf>
    <xf numFmtId="0" fontId="15" fillId="0" borderId="0" xfId="0" applyFont="1" applyAlignment="1" applyProtection="1">
      <alignment vertical="center" wrapText="1"/>
    </xf>
    <xf numFmtId="0" fontId="0" fillId="0" borderId="0" xfId="0" applyFont="1" applyAlignment="1" applyProtection="1">
      <alignment horizontal="center"/>
    </xf>
    <xf numFmtId="0" fontId="1" fillId="6" borderId="1" xfId="0" applyFont="1" applyFill="1" applyBorder="1" applyAlignment="1" applyProtection="1">
      <alignment horizontal="center" vertical="center" wrapText="1"/>
    </xf>
    <xf numFmtId="0" fontId="0" fillId="0" borderId="0" xfId="0" applyFont="1" applyAlignment="1" applyProtection="1">
      <alignment vertical="center"/>
    </xf>
    <xf numFmtId="0" fontId="2" fillId="3" borderId="1" xfId="0" applyFont="1" applyFill="1" applyBorder="1" applyAlignment="1" applyProtection="1">
      <alignment vertical="center" wrapText="1"/>
    </xf>
    <xf numFmtId="0" fontId="0" fillId="0" borderId="0" xfId="0" applyFont="1" applyAlignment="1" applyProtection="1"/>
    <xf numFmtId="0" fontId="0" fillId="0" borderId="0" xfId="0" applyFont="1" applyAlignment="1" applyProtection="1">
      <alignment horizontal="center" vertical="center"/>
    </xf>
    <xf numFmtId="0" fontId="0" fillId="0" borderId="0" xfId="0" applyFont="1" applyAlignment="1" applyProtection="1">
      <alignment horizontal="center" vertical="center" wrapText="1"/>
    </xf>
    <xf numFmtId="0" fontId="15" fillId="0" borderId="0" xfId="0" applyFont="1" applyProtection="1"/>
    <xf numFmtId="0" fontId="14" fillId="0" borderId="0" xfId="0" applyFont="1" applyProtection="1"/>
    <xf numFmtId="0" fontId="6" fillId="4" borderId="0" xfId="0" applyFont="1" applyFill="1" applyBorder="1" applyAlignment="1" applyProtection="1">
      <alignment vertical="center"/>
    </xf>
    <xf numFmtId="0" fontId="1" fillId="3" borderId="1"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7" fillId="0" borderId="0" xfId="0" applyFont="1" applyFill="1" applyBorder="1" applyAlignment="1" applyProtection="1">
      <alignment horizontal="right" vertical="center" wrapText="1"/>
    </xf>
    <xf numFmtId="0" fontId="0" fillId="0" borderId="0" xfId="0" applyFont="1" applyFill="1" applyBorder="1" applyAlignment="1" applyProtection="1">
      <alignment horizontal="center"/>
    </xf>
    <xf numFmtId="0" fontId="14" fillId="0" borderId="0" xfId="0" applyFont="1" applyFill="1" applyBorder="1" applyProtection="1"/>
    <xf numFmtId="0" fontId="10" fillId="0" borderId="0" xfId="0" applyFont="1" applyFill="1" applyBorder="1" applyAlignment="1" applyProtection="1">
      <alignment horizontal="left" vertical="center"/>
    </xf>
    <xf numFmtId="0" fontId="4" fillId="0" borderId="0" xfId="0" applyFont="1" applyFill="1" applyBorder="1" applyAlignment="1" applyProtection="1">
      <alignment vertical="center"/>
    </xf>
    <xf numFmtId="0" fontId="2" fillId="0" borderId="0" xfId="0" applyFont="1" applyFill="1" applyBorder="1" applyAlignment="1" applyProtection="1">
      <alignment horizontal="right" vertical="center" wrapText="1"/>
    </xf>
    <xf numFmtId="0" fontId="0" fillId="0" borderId="0" xfId="0" applyFont="1" applyFill="1" applyBorder="1" applyAlignment="1" applyProtection="1">
      <alignment horizontal="left"/>
    </xf>
    <xf numFmtId="0" fontId="0" fillId="0" borderId="0" xfId="0" applyFont="1" applyFill="1" applyBorder="1" applyProtection="1"/>
    <xf numFmtId="0" fontId="15" fillId="3" borderId="1" xfId="0" applyFont="1" applyFill="1" applyBorder="1" applyAlignment="1" applyProtection="1">
      <alignment horizontal="center" vertical="center" wrapText="1"/>
    </xf>
    <xf numFmtId="0" fontId="4" fillId="0" borderId="0" xfId="0" applyFont="1" applyFill="1" applyBorder="1" applyAlignment="1" applyProtection="1">
      <alignment horizontal="center"/>
    </xf>
    <xf numFmtId="0" fontId="17" fillId="0" borderId="0" xfId="0" applyFont="1" applyFill="1" applyBorder="1" applyAlignment="1" applyProtection="1">
      <alignment horizontal="center" vertical="center" wrapText="1"/>
    </xf>
    <xf numFmtId="0" fontId="17" fillId="0" borderId="0" xfId="0" applyFont="1" applyFill="1" applyBorder="1" applyAlignment="1" applyProtection="1">
      <alignment horizontal="center" vertical="center"/>
    </xf>
    <xf numFmtId="0" fontId="17" fillId="0" borderId="0" xfId="0" applyFont="1" applyFill="1" applyBorder="1" applyAlignment="1" applyProtection="1">
      <alignment horizontal="left" vertical="center" wrapText="1"/>
    </xf>
    <xf numFmtId="0" fontId="17" fillId="0" borderId="0" xfId="0" applyFont="1" applyFill="1" applyBorder="1" applyAlignment="1" applyProtection="1">
      <alignment vertical="center"/>
    </xf>
    <xf numFmtId="0" fontId="10" fillId="2" borderId="1" xfId="0" applyFont="1" applyFill="1" applyBorder="1" applyAlignment="1" applyProtection="1">
      <alignment horizontal="center" vertical="center" wrapText="1"/>
    </xf>
    <xf numFmtId="0" fontId="4" fillId="0" borderId="3" xfId="0" applyFont="1" applyFill="1" applyBorder="1" applyAlignment="1" applyProtection="1">
      <alignment vertical="center" wrapText="1"/>
    </xf>
    <xf numFmtId="0" fontId="4" fillId="0" borderId="1" xfId="0" applyFont="1" applyFill="1" applyBorder="1" applyAlignment="1" applyProtection="1">
      <alignment horizontal="center" vertical="center" wrapText="1"/>
    </xf>
    <xf numFmtId="0" fontId="4" fillId="0" borderId="21" xfId="0" applyFont="1" applyFill="1" applyBorder="1" applyAlignment="1" applyProtection="1">
      <alignment vertical="center" wrapText="1"/>
    </xf>
    <xf numFmtId="0" fontId="4" fillId="0" borderId="6" xfId="0" applyFont="1" applyFill="1" applyBorder="1" applyAlignment="1" applyProtection="1">
      <alignment horizontal="center" vertical="center" wrapText="1"/>
    </xf>
    <xf numFmtId="0" fontId="9" fillId="5" borderId="6" xfId="0" applyFont="1" applyFill="1" applyBorder="1" applyAlignment="1" applyProtection="1">
      <alignment horizontal="center" vertical="center" wrapText="1"/>
    </xf>
    <xf numFmtId="0" fontId="9" fillId="5" borderId="6" xfId="0" applyFont="1" applyFill="1" applyBorder="1" applyAlignment="1" applyProtection="1">
      <alignment vertical="center" wrapText="1"/>
    </xf>
    <xf numFmtId="0" fontId="9" fillId="5" borderId="1" xfId="0" applyFont="1" applyFill="1" applyBorder="1" applyAlignment="1" applyProtection="1">
      <alignment horizontal="center" vertical="center" wrapText="1"/>
    </xf>
    <xf numFmtId="0" fontId="9" fillId="5" borderId="1" xfId="0" applyFont="1" applyFill="1" applyBorder="1" applyAlignment="1" applyProtection="1">
      <alignment vertical="center" wrapText="1"/>
    </xf>
    <xf numFmtId="0" fontId="9" fillId="5" borderId="1" xfId="0" applyFont="1" applyFill="1" applyBorder="1" applyAlignment="1" applyProtection="1">
      <alignment horizontal="center" wrapText="1"/>
    </xf>
    <xf numFmtId="0" fontId="6" fillId="4" borderId="32" xfId="0" applyFont="1" applyFill="1" applyBorder="1" applyAlignment="1" applyProtection="1">
      <alignment horizontal="right" vertical="center"/>
    </xf>
    <xf numFmtId="0" fontId="6" fillId="4" borderId="32" xfId="0" applyFont="1" applyFill="1" applyBorder="1" applyAlignment="1" applyProtection="1">
      <alignment horizontal="right" vertical="center" wrapText="1"/>
    </xf>
    <xf numFmtId="0" fontId="0" fillId="0" borderId="0" xfId="0" applyFont="1" applyFill="1" applyProtection="1"/>
    <xf numFmtId="0" fontId="0" fillId="0" borderId="0" xfId="0" applyFont="1" applyFill="1" applyAlignment="1" applyProtection="1">
      <alignment horizontal="center"/>
    </xf>
    <xf numFmtId="0" fontId="6" fillId="0" borderId="0" xfId="0" applyFont="1" applyFill="1" applyBorder="1" applyAlignment="1" applyProtection="1">
      <alignment vertical="center"/>
    </xf>
    <xf numFmtId="0" fontId="6" fillId="4" borderId="0" xfId="0" applyFont="1" applyFill="1" applyBorder="1" applyAlignment="1" applyProtection="1">
      <alignment horizontal="right" vertical="center" wrapText="1"/>
    </xf>
    <xf numFmtId="0" fontId="7" fillId="5" borderId="1" xfId="0" applyFont="1" applyFill="1" applyBorder="1" applyAlignment="1" applyProtection="1">
      <alignment vertical="center"/>
    </xf>
    <xf numFmtId="0" fontId="7" fillId="5" borderId="1" xfId="0" applyFont="1" applyFill="1" applyBorder="1" applyAlignment="1" applyProtection="1">
      <alignment vertical="center" wrapText="1"/>
    </xf>
    <xf numFmtId="0" fontId="6" fillId="0" borderId="1" xfId="0" applyFont="1" applyBorder="1" applyAlignment="1" applyProtection="1">
      <alignment horizontal="center" vertical="center" wrapText="1"/>
    </xf>
    <xf numFmtId="0" fontId="9" fillId="5" borderId="4" xfId="0" applyFont="1" applyFill="1" applyBorder="1" applyAlignment="1" applyProtection="1">
      <alignment horizontal="center" vertical="center" wrapText="1"/>
    </xf>
    <xf numFmtId="166" fontId="4" fillId="9" borderId="1" xfId="0" applyNumberFormat="1" applyFont="1" applyFill="1" applyBorder="1" applyAlignment="1" applyProtection="1">
      <alignment horizontal="center" vertical="center" wrapText="1"/>
    </xf>
    <xf numFmtId="166" fontId="6" fillId="9" borderId="1" xfId="0" applyNumberFormat="1" applyFont="1" applyFill="1" applyBorder="1" applyAlignment="1" applyProtection="1">
      <alignment horizontal="center" vertical="center" wrapText="1"/>
    </xf>
    <xf numFmtId="166" fontId="6" fillId="9" borderId="3" xfId="0" applyNumberFormat="1" applyFont="1" applyFill="1" applyBorder="1" applyAlignment="1" applyProtection="1">
      <alignment horizontal="center" vertical="center" wrapText="1"/>
    </xf>
    <xf numFmtId="165" fontId="6" fillId="9" borderId="1" xfId="0" applyNumberFormat="1" applyFont="1" applyFill="1" applyBorder="1" applyAlignment="1" applyProtection="1">
      <alignment horizontal="center" vertical="center" wrapText="1"/>
    </xf>
    <xf numFmtId="0" fontId="11" fillId="4" borderId="1" xfId="0" applyFont="1" applyFill="1" applyBorder="1" applyAlignment="1" applyProtection="1">
      <alignment vertical="center" wrapText="1"/>
    </xf>
    <xf numFmtId="0" fontId="11" fillId="4" borderId="0" xfId="0" applyFont="1" applyFill="1" applyBorder="1" applyAlignment="1" applyProtection="1">
      <alignment horizontal="left" vertical="center"/>
    </xf>
    <xf numFmtId="0" fontId="11" fillId="4" borderId="0" xfId="0" applyFont="1" applyFill="1" applyBorder="1" applyAlignment="1" applyProtection="1">
      <alignment horizontal="center" vertical="center"/>
    </xf>
    <xf numFmtId="0" fontId="0" fillId="0" borderId="1" xfId="0" applyFont="1" applyBorder="1" applyAlignment="1" applyProtection="1"/>
    <xf numFmtId="0" fontId="3" fillId="0" borderId="0" xfId="0" applyFont="1" applyFill="1" applyBorder="1" applyAlignment="1" applyProtection="1">
      <alignment horizontal="center" vertical="center" wrapText="1"/>
    </xf>
    <xf numFmtId="0" fontId="3" fillId="0" borderId="0" xfId="0" applyFont="1" applyFill="1" applyBorder="1" applyAlignment="1" applyProtection="1">
      <alignment vertical="center" wrapText="1"/>
    </xf>
    <xf numFmtId="0" fontId="11" fillId="4" borderId="0" xfId="0" applyFont="1" applyFill="1" applyBorder="1" applyAlignment="1" applyProtection="1">
      <alignment vertical="center" wrapText="1"/>
    </xf>
    <xf numFmtId="0" fontId="28" fillId="0" borderId="0" xfId="0" applyFont="1" applyFill="1" applyProtection="1"/>
    <xf numFmtId="0" fontId="29" fillId="0" borderId="0" xfId="0" applyFont="1" applyFill="1" applyBorder="1" applyAlignment="1" applyProtection="1">
      <alignment vertical="center"/>
    </xf>
    <xf numFmtId="166" fontId="11" fillId="9" borderId="1" xfId="0" applyNumberFormat="1" applyFont="1" applyFill="1" applyBorder="1" applyAlignment="1" applyProtection="1">
      <alignment horizontal="center" vertical="center" wrapText="1"/>
    </xf>
    <xf numFmtId="0" fontId="14" fillId="0" borderId="0" xfId="0" applyFont="1" applyBorder="1" applyProtection="1"/>
    <xf numFmtId="0" fontId="1" fillId="3" borderId="4" xfId="0" applyFont="1" applyFill="1" applyBorder="1" applyAlignment="1" applyProtection="1">
      <alignment horizontal="center" vertical="center"/>
    </xf>
    <xf numFmtId="0" fontId="14" fillId="0" borderId="0" xfId="0" applyFont="1" applyAlignment="1" applyProtection="1">
      <alignment horizontal="center"/>
    </xf>
    <xf numFmtId="0" fontId="4" fillId="0" borderId="1" xfId="0" applyFont="1" applyFill="1" applyBorder="1" applyAlignment="1" applyProtection="1">
      <alignment horizontal="center" wrapText="1"/>
    </xf>
    <xf numFmtId="0" fontId="4" fillId="0" borderId="6" xfId="0" applyFont="1" applyFill="1" applyBorder="1" applyAlignment="1" applyProtection="1">
      <alignment horizontal="center" wrapText="1"/>
    </xf>
    <xf numFmtId="0" fontId="0" fillId="0" borderId="0" xfId="0" applyFont="1" applyBorder="1" applyProtection="1"/>
    <xf numFmtId="0" fontId="11" fillId="0" borderId="25" xfId="0" applyFont="1" applyFill="1" applyBorder="1" applyAlignment="1" applyProtection="1">
      <alignment vertical="center" wrapText="1"/>
    </xf>
    <xf numFmtId="0" fontId="11" fillId="4" borderId="0" xfId="0" applyFont="1" applyFill="1" applyBorder="1" applyAlignment="1" applyProtection="1">
      <alignment horizontal="center" vertical="center" wrapText="1"/>
    </xf>
    <xf numFmtId="0" fontId="1" fillId="2" borderId="0" xfId="0" applyFont="1" applyFill="1" applyBorder="1" applyAlignment="1" applyProtection="1">
      <alignment horizontal="right"/>
    </xf>
    <xf numFmtId="0" fontId="1" fillId="2" borderId="0" xfId="0" applyFont="1" applyFill="1" applyBorder="1" applyAlignment="1" applyProtection="1">
      <alignment horizontal="left" vertical="center"/>
    </xf>
    <xf numFmtId="0" fontId="2" fillId="3" borderId="3" xfId="0" applyFont="1" applyFill="1" applyBorder="1" applyAlignment="1" applyProtection="1">
      <alignment vertical="center" wrapText="1"/>
    </xf>
    <xf numFmtId="0" fontId="2" fillId="3" borderId="8" xfId="0" applyFont="1" applyFill="1" applyBorder="1" applyAlignment="1" applyProtection="1">
      <alignment vertical="center" wrapText="1"/>
    </xf>
    <xf numFmtId="0" fontId="0" fillId="0" borderId="0" xfId="0" applyFont="1" applyBorder="1" applyAlignment="1" applyProtection="1"/>
    <xf numFmtId="0" fontId="14" fillId="0" borderId="0" xfId="0" applyFont="1" applyBorder="1" applyAlignment="1" applyProtection="1"/>
    <xf numFmtId="0" fontId="10" fillId="0" borderId="0" xfId="0" applyFont="1" applyFill="1" applyBorder="1" applyAlignment="1" applyProtection="1">
      <alignment vertical="center" wrapText="1"/>
    </xf>
    <xf numFmtId="0" fontId="10"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center" wrapText="1"/>
    </xf>
    <xf numFmtId="0" fontId="4" fillId="0" borderId="0" xfId="0" applyFont="1" applyFill="1" applyBorder="1" applyAlignment="1" applyProtection="1">
      <alignment horizontal="center" vertical="center" wrapText="1"/>
    </xf>
    <xf numFmtId="0" fontId="30" fillId="0" borderId="0" xfId="0" applyFont="1" applyFill="1" applyBorder="1" applyAlignment="1" applyProtection="1">
      <alignment horizontal="left" vertical="center"/>
    </xf>
    <xf numFmtId="0" fontId="30" fillId="0" borderId="26" xfId="0" applyFont="1" applyFill="1" applyBorder="1" applyAlignment="1" applyProtection="1">
      <alignment horizontal="left" vertical="center"/>
    </xf>
    <xf numFmtId="166" fontId="6" fillId="11" borderId="3" xfId="0" applyNumberFormat="1" applyFont="1" applyFill="1" applyBorder="1" applyAlignment="1" applyProtection="1">
      <alignment horizontal="center" vertical="center" wrapText="1"/>
    </xf>
    <xf numFmtId="0" fontId="6" fillId="4" borderId="21" xfId="0" applyFont="1" applyFill="1" applyBorder="1" applyAlignment="1" applyProtection="1">
      <alignment horizontal="left" vertical="center" wrapText="1"/>
    </xf>
    <xf numFmtId="0" fontId="6" fillId="4" borderId="25" xfId="0" applyFont="1" applyFill="1" applyBorder="1" applyAlignment="1" applyProtection="1">
      <alignment horizontal="left" vertical="center" wrapText="1"/>
    </xf>
    <xf numFmtId="0" fontId="6" fillId="4" borderId="2" xfId="0" applyFont="1" applyFill="1" applyBorder="1" applyAlignment="1" applyProtection="1">
      <alignment horizontal="left" vertical="center" wrapText="1"/>
    </xf>
    <xf numFmtId="0" fontId="0" fillId="0" borderId="0" xfId="0" applyFont="1" applyAlignment="1">
      <alignment vertical="top" wrapText="1"/>
    </xf>
    <xf numFmtId="0" fontId="19" fillId="0" borderId="0" xfId="1" applyAlignment="1">
      <alignment vertical="top" wrapText="1"/>
    </xf>
    <xf numFmtId="0" fontId="37" fillId="0" borderId="0" xfId="0" applyFont="1" applyAlignment="1">
      <alignment vertical="top" wrapText="1"/>
    </xf>
    <xf numFmtId="0" fontId="21" fillId="0" borderId="0" xfId="0" applyFont="1" applyAlignment="1">
      <alignment vertical="top"/>
    </xf>
    <xf numFmtId="0" fontId="1" fillId="0" borderId="0" xfId="0" applyFont="1" applyFill="1"/>
    <xf numFmtId="0" fontId="0" fillId="7" borderId="1" xfId="0" applyFill="1" applyBorder="1" applyAlignment="1" applyProtection="1">
      <alignment horizontal="left" vertical="center" wrapText="1"/>
      <protection locked="0"/>
    </xf>
    <xf numFmtId="0" fontId="4" fillId="9" borderId="3" xfId="0" applyFont="1" applyFill="1" applyBorder="1" applyAlignment="1" applyProtection="1">
      <alignment horizontal="center" vertical="center" wrapText="1"/>
      <protection locked="0"/>
    </xf>
    <xf numFmtId="0" fontId="40" fillId="5" borderId="1" xfId="0" applyFont="1" applyFill="1" applyBorder="1" applyAlignment="1" applyProtection="1">
      <alignment horizontal="left" vertical="center" wrapText="1"/>
      <protection locked="0"/>
    </xf>
    <xf numFmtId="0" fontId="41" fillId="9" borderId="3" xfId="0" applyFont="1" applyFill="1" applyBorder="1" applyAlignment="1" applyProtection="1">
      <alignment horizontal="center" vertical="center"/>
      <protection locked="0"/>
    </xf>
    <xf numFmtId="2" fontId="0" fillId="9" borderId="1" xfId="0" applyNumberFormat="1" applyFont="1" applyFill="1" applyBorder="1" applyAlignment="1" applyProtection="1">
      <alignment horizontal="center" vertical="center" wrapText="1"/>
      <protection locked="0"/>
    </xf>
    <xf numFmtId="0" fontId="0" fillId="0" borderId="0" xfId="0" applyFont="1" applyAlignment="1">
      <alignment horizontal="left" vertical="top" wrapText="1"/>
    </xf>
    <xf numFmtId="0" fontId="0" fillId="0" borderId="0" xfId="0" applyAlignment="1">
      <alignment horizontal="left" vertical="top" wrapText="1"/>
    </xf>
    <xf numFmtId="0" fontId="19" fillId="0" borderId="0" xfId="1" applyAlignment="1">
      <alignment horizontal="left" vertical="top"/>
    </xf>
    <xf numFmtId="0" fontId="19" fillId="0" borderId="0" xfId="1" applyAlignment="1">
      <alignment horizontal="left" vertical="top" wrapText="1"/>
    </xf>
    <xf numFmtId="0" fontId="2" fillId="3" borderId="1" xfId="0" applyFont="1" applyFill="1" applyBorder="1" applyAlignment="1" applyProtection="1">
      <alignment horizontal="right" vertical="center"/>
    </xf>
    <xf numFmtId="0" fontId="0" fillId="7" borderId="3" xfId="0" applyFont="1" applyFill="1" applyBorder="1" applyAlignment="1" applyProtection="1">
      <alignment horizontal="left" vertical="center" wrapText="1"/>
      <protection locked="0"/>
    </xf>
    <xf numFmtId="0" fontId="0" fillId="7" borderId="2" xfId="0" applyFont="1" applyFill="1" applyBorder="1" applyAlignment="1" applyProtection="1">
      <alignment horizontal="left" vertical="center" wrapText="1"/>
      <protection locked="0"/>
    </xf>
    <xf numFmtId="0" fontId="0" fillId="7" borderId="8" xfId="0" applyFont="1" applyFill="1" applyBorder="1" applyAlignment="1" applyProtection="1">
      <alignment horizontal="left" vertical="center" wrapText="1"/>
      <protection locked="0"/>
    </xf>
    <xf numFmtId="0" fontId="0" fillId="7" borderId="1" xfId="0" applyFont="1" applyFill="1" applyBorder="1" applyAlignment="1" applyProtection="1">
      <alignment horizontal="left" vertical="center"/>
      <protection locked="0"/>
    </xf>
    <xf numFmtId="0" fontId="1" fillId="6" borderId="3" xfId="0" applyFont="1" applyFill="1" applyBorder="1" applyAlignment="1" applyProtection="1">
      <alignment horizontal="right"/>
    </xf>
    <xf numFmtId="0" fontId="1" fillId="6" borderId="2" xfId="0" applyFont="1" applyFill="1" applyBorder="1" applyAlignment="1" applyProtection="1">
      <alignment horizontal="right"/>
    </xf>
    <xf numFmtId="0" fontId="1" fillId="6" borderId="2" xfId="0" applyFont="1" applyFill="1" applyBorder="1" applyAlignment="1" applyProtection="1">
      <alignment horizontal="left" vertical="center"/>
    </xf>
    <xf numFmtId="0" fontId="1" fillId="6" borderId="8" xfId="0" applyFont="1" applyFill="1" applyBorder="1" applyAlignment="1" applyProtection="1">
      <alignment horizontal="left" vertical="center"/>
    </xf>
    <xf numFmtId="0" fontId="1" fillId="6" borderId="1" xfId="0" applyFont="1" applyFill="1" applyBorder="1" applyAlignment="1" applyProtection="1">
      <alignment horizontal="center" vertical="center"/>
    </xf>
    <xf numFmtId="0" fontId="1" fillId="6" borderId="3" xfId="0" applyFont="1" applyFill="1" applyBorder="1" applyAlignment="1" applyProtection="1">
      <alignment horizontal="center" vertical="center"/>
    </xf>
    <xf numFmtId="0" fontId="1" fillId="6" borderId="8" xfId="0" applyFont="1" applyFill="1" applyBorder="1" applyAlignment="1" applyProtection="1">
      <alignment horizontal="center" vertical="center"/>
    </xf>
    <xf numFmtId="0" fontId="8" fillId="7" borderId="1" xfId="0" applyFont="1" applyFill="1" applyBorder="1" applyAlignment="1" applyProtection="1">
      <alignment horizontal="left" vertical="center" wrapText="1"/>
    </xf>
    <xf numFmtId="0" fontId="0" fillId="7" borderId="3" xfId="0" applyFont="1" applyFill="1" applyBorder="1" applyAlignment="1" applyProtection="1">
      <alignment horizontal="left" vertical="center"/>
      <protection locked="0"/>
    </xf>
    <xf numFmtId="0" fontId="0" fillId="7" borderId="2" xfId="0" applyFont="1" applyFill="1" applyBorder="1" applyAlignment="1" applyProtection="1">
      <alignment horizontal="left" vertical="center"/>
      <protection locked="0"/>
    </xf>
    <xf numFmtId="0" fontId="0" fillId="7" borderId="8" xfId="0" applyFont="1" applyFill="1" applyBorder="1" applyAlignment="1" applyProtection="1">
      <alignment horizontal="left" vertical="center"/>
      <protection locked="0"/>
    </xf>
    <xf numFmtId="14" fontId="0" fillId="7" borderId="1" xfId="0" applyNumberFormat="1" applyFont="1" applyFill="1" applyBorder="1" applyAlignment="1" applyProtection="1">
      <alignment horizontal="left" vertical="center"/>
      <protection locked="0"/>
    </xf>
    <xf numFmtId="0" fontId="14" fillId="0" borderId="25" xfId="0" applyFont="1" applyBorder="1" applyAlignment="1" applyProtection="1"/>
    <xf numFmtId="0" fontId="8" fillId="7" borderId="3" xfId="0" applyFont="1" applyFill="1" applyBorder="1" applyAlignment="1" applyProtection="1">
      <alignment horizontal="left" vertical="center" wrapText="1"/>
    </xf>
    <xf numFmtId="0" fontId="0" fillId="7" borderId="8" xfId="0" applyFill="1" applyBorder="1" applyAlignment="1" applyProtection="1">
      <alignment horizontal="left" vertical="center" wrapText="1"/>
    </xf>
    <xf numFmtId="0" fontId="1" fillId="8" borderId="0" xfId="0" applyFont="1" applyFill="1" applyBorder="1" applyAlignment="1" applyProtection="1">
      <alignment horizontal="left" vertical="center" wrapText="1"/>
    </xf>
    <xf numFmtId="0" fontId="1" fillId="8" borderId="28" xfId="0" applyFont="1" applyFill="1" applyBorder="1" applyAlignment="1" applyProtection="1">
      <alignment horizontal="left" vertical="center" wrapText="1"/>
    </xf>
    <xf numFmtId="0" fontId="0" fillId="9" borderId="3" xfId="0" applyFont="1" applyFill="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1" fillId="8" borderId="3" xfId="0" applyFont="1" applyFill="1" applyBorder="1" applyAlignment="1" applyProtection="1">
      <alignment horizontal="left" vertical="center" wrapText="1"/>
    </xf>
    <xf numFmtId="0" fontId="1" fillId="8" borderId="2" xfId="0" applyFont="1" applyFill="1" applyBorder="1" applyAlignment="1" applyProtection="1">
      <alignment horizontal="left" vertical="center" wrapText="1"/>
    </xf>
    <xf numFmtId="0" fontId="1" fillId="8" borderId="8" xfId="0" applyFont="1" applyFill="1" applyBorder="1" applyAlignment="1" applyProtection="1">
      <alignment horizontal="left" vertical="center" wrapText="1"/>
    </xf>
    <xf numFmtId="0" fontId="7" fillId="0" borderId="19" xfId="0" applyFont="1" applyFill="1" applyBorder="1" applyAlignment="1" applyProtection="1">
      <alignment horizontal="center" vertical="center" wrapText="1"/>
    </xf>
    <xf numFmtId="0" fontId="3" fillId="0" borderId="18" xfId="0" applyFont="1" applyBorder="1" applyAlignment="1" applyProtection="1">
      <alignment horizontal="center" vertical="center" wrapText="1"/>
    </xf>
    <xf numFmtId="0" fontId="3" fillId="0" borderId="19" xfId="0" applyFont="1" applyBorder="1" applyAlignment="1" applyProtection="1">
      <alignment horizontal="center" vertical="center" wrapText="1"/>
    </xf>
    <xf numFmtId="0" fontId="3" fillId="0" borderId="20" xfId="0" applyFont="1" applyBorder="1" applyAlignment="1" applyProtection="1">
      <alignment horizontal="center" vertical="center" wrapText="1"/>
    </xf>
    <xf numFmtId="0" fontId="33" fillId="8" borderId="25" xfId="0" applyFont="1" applyFill="1" applyBorder="1" applyAlignment="1" applyProtection="1">
      <alignment horizontal="right" vertical="center" wrapText="1"/>
    </xf>
    <xf numFmtId="0" fontId="33" fillId="8" borderId="22" xfId="0" applyFont="1" applyFill="1" applyBorder="1" applyAlignment="1" applyProtection="1">
      <alignment horizontal="right" vertical="center" wrapText="1"/>
    </xf>
    <xf numFmtId="0" fontId="6" fillId="4" borderId="21" xfId="0" applyFont="1" applyFill="1" applyBorder="1" applyAlignment="1" applyProtection="1">
      <alignment horizontal="left" vertical="center" wrapText="1"/>
    </xf>
    <xf numFmtId="0" fontId="6" fillId="4" borderId="25" xfId="0" applyFont="1" applyFill="1" applyBorder="1" applyAlignment="1" applyProtection="1">
      <alignment horizontal="left" vertical="center" wrapText="1"/>
    </xf>
    <xf numFmtId="0" fontId="6" fillId="4" borderId="2" xfId="0" applyFont="1" applyFill="1" applyBorder="1" applyAlignment="1" applyProtection="1">
      <alignment horizontal="left" vertical="center" wrapText="1"/>
    </xf>
    <xf numFmtId="0" fontId="6" fillId="4" borderId="8" xfId="0" applyFont="1" applyFill="1" applyBorder="1" applyAlignment="1" applyProtection="1">
      <alignment horizontal="left" vertical="center" wrapText="1"/>
    </xf>
    <xf numFmtId="0" fontId="11" fillId="4" borderId="0" xfId="0" applyFont="1" applyFill="1" applyBorder="1" applyAlignment="1" applyProtection="1">
      <alignment horizontal="left" vertical="center"/>
    </xf>
    <xf numFmtId="0" fontId="11" fillId="9" borderId="3" xfId="0" applyFont="1" applyFill="1" applyBorder="1" applyAlignment="1" applyProtection="1">
      <alignment vertical="center" wrapText="1"/>
    </xf>
    <xf numFmtId="0" fontId="11" fillId="9" borderId="2" xfId="0" applyFont="1" applyFill="1" applyBorder="1" applyAlignment="1" applyProtection="1">
      <alignment vertical="center" wrapText="1"/>
    </xf>
    <xf numFmtId="0" fontId="11" fillId="9" borderId="8" xfId="0" applyFont="1" applyFill="1" applyBorder="1" applyAlignment="1" applyProtection="1">
      <alignment vertical="center" wrapText="1"/>
    </xf>
    <xf numFmtId="0" fontId="11" fillId="0" borderId="13" xfId="0" applyFont="1" applyBorder="1" applyAlignment="1" applyProtection="1">
      <alignment horizontal="center" vertical="center" wrapText="1"/>
    </xf>
    <xf numFmtId="0" fontId="11" fillId="0" borderId="5" xfId="0" applyFont="1" applyBorder="1" applyAlignment="1" applyProtection="1">
      <alignment horizontal="center" vertical="center" wrapText="1"/>
    </xf>
    <xf numFmtId="0" fontId="11" fillId="0" borderId="14" xfId="0" applyFont="1" applyBorder="1" applyAlignment="1" applyProtection="1">
      <alignment horizontal="center" vertical="center" wrapText="1"/>
    </xf>
    <xf numFmtId="0" fontId="11" fillId="0" borderId="15" xfId="0" applyFont="1" applyBorder="1" applyAlignment="1" applyProtection="1">
      <alignment horizontal="center" vertical="center" wrapText="1"/>
    </xf>
    <xf numFmtId="0" fontId="11" fillId="0" borderId="16" xfId="0" applyFont="1" applyBorder="1" applyAlignment="1" applyProtection="1">
      <alignment horizontal="center" vertical="center" wrapText="1"/>
    </xf>
    <xf numFmtId="0" fontId="11" fillId="0" borderId="17" xfId="0" applyFont="1" applyBorder="1" applyAlignment="1" applyProtection="1">
      <alignment horizontal="center" vertical="center" wrapText="1"/>
    </xf>
    <xf numFmtId="0" fontId="4" fillId="0" borderId="10" xfId="0" applyFont="1" applyBorder="1" applyAlignment="1" applyProtection="1">
      <alignment horizontal="center" vertical="center" wrapText="1"/>
    </xf>
    <xf numFmtId="0" fontId="4" fillId="0" borderId="11" xfId="0" applyFont="1" applyBorder="1" applyAlignment="1" applyProtection="1">
      <alignment horizontal="center" vertical="center" wrapText="1"/>
    </xf>
    <xf numFmtId="0" fontId="4" fillId="0" borderId="12" xfId="0" applyFont="1" applyBorder="1" applyAlignment="1" applyProtection="1">
      <alignment horizontal="center" vertical="center" wrapText="1"/>
    </xf>
    <xf numFmtId="0" fontId="4" fillId="0" borderId="13" xfId="0" applyFont="1" applyBorder="1" applyAlignment="1" applyProtection="1">
      <alignment horizontal="center" vertical="center" wrapText="1"/>
    </xf>
    <xf numFmtId="0" fontId="4" fillId="0" borderId="5" xfId="0" applyFont="1" applyBorder="1" applyAlignment="1" applyProtection="1">
      <alignment horizontal="center" vertical="center" wrapText="1"/>
    </xf>
    <xf numFmtId="0" fontId="4" fillId="0" borderId="14" xfId="0" applyFont="1" applyBorder="1" applyAlignment="1" applyProtection="1">
      <alignment horizontal="center" vertical="center" wrapText="1"/>
    </xf>
    <xf numFmtId="0" fontId="4" fillId="0" borderId="15" xfId="0" applyFont="1" applyBorder="1" applyAlignment="1" applyProtection="1">
      <alignment horizontal="center" vertical="center" wrapText="1"/>
    </xf>
    <xf numFmtId="0" fontId="4" fillId="0" borderId="16" xfId="0" applyFont="1" applyBorder="1" applyAlignment="1" applyProtection="1">
      <alignment horizontal="center" vertical="center" wrapText="1"/>
    </xf>
    <xf numFmtId="0" fontId="4" fillId="0" borderId="17" xfId="0" applyFont="1" applyBorder="1" applyAlignment="1" applyProtection="1">
      <alignment horizontal="center" vertical="center" wrapText="1"/>
    </xf>
    <xf numFmtId="0" fontId="4" fillId="0" borderId="10" xfId="0" applyFont="1" applyBorder="1" applyAlignment="1" applyProtection="1">
      <alignment vertical="center" wrapText="1"/>
    </xf>
    <xf numFmtId="0" fontId="4" fillId="0" borderId="11" xfId="0" applyFont="1" applyBorder="1" applyAlignment="1" applyProtection="1">
      <alignment vertical="center" wrapText="1"/>
    </xf>
    <xf numFmtId="0" fontId="4" fillId="0" borderId="12" xfId="0" applyFont="1" applyBorder="1" applyAlignment="1" applyProtection="1">
      <alignment vertical="center" wrapText="1"/>
    </xf>
    <xf numFmtId="0" fontId="4" fillId="0" borderId="13" xfId="0" applyFont="1" applyBorder="1" applyAlignment="1" applyProtection="1">
      <alignment vertical="center" wrapText="1"/>
    </xf>
    <xf numFmtId="0" fontId="4" fillId="0" borderId="5" xfId="0" applyFont="1" applyBorder="1" applyAlignment="1" applyProtection="1">
      <alignment vertical="center" wrapText="1"/>
    </xf>
    <xf numFmtId="0" fontId="4" fillId="0" borderId="14" xfId="0" applyFont="1" applyBorder="1" applyAlignment="1" applyProtection="1">
      <alignment vertical="center" wrapText="1"/>
    </xf>
    <xf numFmtId="0" fontId="4" fillId="0" borderId="15" xfId="0" applyFont="1" applyBorder="1" applyAlignment="1" applyProtection="1">
      <alignment vertical="center" wrapText="1"/>
    </xf>
    <xf numFmtId="0" fontId="4" fillId="0" borderId="16" xfId="0" applyFont="1" applyBorder="1" applyAlignment="1" applyProtection="1">
      <alignment vertical="center" wrapText="1"/>
    </xf>
    <xf numFmtId="0" fontId="4" fillId="0" borderId="17" xfId="0" applyFont="1" applyBorder="1" applyAlignment="1" applyProtection="1">
      <alignment vertical="center" wrapText="1"/>
    </xf>
    <xf numFmtId="0" fontId="7" fillId="5" borderId="3" xfId="0" applyFont="1" applyFill="1" applyBorder="1" applyAlignment="1" applyProtection="1">
      <alignment horizontal="right" vertical="center" wrapText="1"/>
    </xf>
    <xf numFmtId="0" fontId="7" fillId="5" borderId="8" xfId="0" applyFont="1" applyFill="1" applyBorder="1" applyAlignment="1" applyProtection="1">
      <alignment horizontal="right" vertical="center" wrapText="1"/>
    </xf>
    <xf numFmtId="166" fontId="6" fillId="9" borderId="3" xfId="0" applyNumberFormat="1" applyFont="1" applyFill="1" applyBorder="1" applyAlignment="1" applyProtection="1">
      <alignment horizontal="center" vertical="center" wrapText="1"/>
    </xf>
    <xf numFmtId="166" fontId="6" fillId="9" borderId="8" xfId="0" applyNumberFormat="1" applyFont="1" applyFill="1" applyBorder="1" applyAlignment="1" applyProtection="1">
      <alignment horizontal="center" vertical="center" wrapText="1"/>
    </xf>
    <xf numFmtId="165" fontId="6" fillId="9" borderId="3" xfId="0" applyNumberFormat="1" applyFont="1" applyFill="1" applyBorder="1" applyAlignment="1" applyProtection="1">
      <alignment horizontal="center" vertical="center" wrapText="1"/>
    </xf>
    <xf numFmtId="165" fontId="6" fillId="9" borderId="8" xfId="0" applyNumberFormat="1" applyFont="1" applyFill="1" applyBorder="1" applyAlignment="1" applyProtection="1">
      <alignment horizontal="center" vertical="center" wrapText="1"/>
    </xf>
    <xf numFmtId="0" fontId="6" fillId="0" borderId="21" xfId="0" applyFont="1" applyBorder="1" applyAlignment="1" applyProtection="1">
      <alignment horizontal="center" vertical="center" wrapText="1"/>
    </xf>
    <xf numFmtId="0" fontId="6" fillId="0" borderId="25" xfId="0" applyFont="1" applyBorder="1" applyAlignment="1" applyProtection="1">
      <alignment horizontal="center" vertical="center" wrapText="1"/>
    </xf>
    <xf numFmtId="0" fontId="6" fillId="0" borderId="22" xfId="0" applyFont="1" applyBorder="1" applyAlignment="1" applyProtection="1">
      <alignment horizontal="center" vertical="center" wrapText="1"/>
    </xf>
    <xf numFmtId="0" fontId="6" fillId="0" borderId="23" xfId="0" applyFont="1" applyBorder="1" applyAlignment="1" applyProtection="1">
      <alignment horizontal="center" vertical="center" wrapText="1"/>
    </xf>
    <xf numFmtId="0" fontId="6" fillId="0" borderId="26" xfId="0" applyFont="1" applyBorder="1" applyAlignment="1" applyProtection="1">
      <alignment horizontal="center" vertical="center" wrapText="1"/>
    </xf>
    <xf numFmtId="0" fontId="6" fillId="0" borderId="24" xfId="0" applyFont="1" applyBorder="1" applyAlignment="1" applyProtection="1">
      <alignment horizontal="center" vertical="center" wrapText="1"/>
    </xf>
    <xf numFmtId="0" fontId="7" fillId="5" borderId="6" xfId="0" applyFont="1" applyFill="1" applyBorder="1" applyAlignment="1" applyProtection="1">
      <alignment horizontal="center" vertical="center" wrapText="1"/>
    </xf>
    <xf numFmtId="0" fontId="7" fillId="5" borderId="9" xfId="0" applyFont="1" applyFill="1" applyBorder="1" applyAlignment="1" applyProtection="1">
      <alignment horizontal="center" vertical="center" wrapText="1"/>
    </xf>
    <xf numFmtId="0" fontId="7" fillId="5" borderId="4" xfId="0" applyFont="1" applyFill="1" applyBorder="1" applyAlignment="1" applyProtection="1">
      <alignment horizontal="center" vertical="center" wrapText="1"/>
    </xf>
    <xf numFmtId="0" fontId="6" fillId="0" borderId="3" xfId="0" applyFont="1" applyBorder="1" applyAlignment="1" applyProtection="1">
      <alignment horizontal="center" vertical="center" wrapText="1"/>
    </xf>
    <xf numFmtId="0" fontId="6" fillId="0" borderId="2" xfId="0" applyFont="1" applyBorder="1" applyAlignment="1" applyProtection="1">
      <alignment horizontal="center" vertical="center" wrapText="1"/>
    </xf>
    <xf numFmtId="0" fontId="6" fillId="0" borderId="8" xfId="0" applyFont="1" applyBorder="1" applyAlignment="1" applyProtection="1">
      <alignment horizontal="center" vertical="center" wrapText="1"/>
    </xf>
    <xf numFmtId="0" fontId="27" fillId="0" borderId="0" xfId="0" applyFont="1" applyFill="1" applyBorder="1" applyAlignment="1" applyProtection="1">
      <alignment horizontal="left" vertical="center"/>
    </xf>
    <xf numFmtId="0" fontId="27" fillId="0" borderId="26" xfId="0" applyFont="1" applyFill="1" applyBorder="1" applyAlignment="1" applyProtection="1">
      <alignment horizontal="left" vertical="center"/>
    </xf>
    <xf numFmtId="0" fontId="7" fillId="8" borderId="25" xfId="0" applyFont="1" applyFill="1" applyBorder="1" applyAlignment="1" applyProtection="1">
      <alignment horizontal="right" vertical="top" wrapText="1"/>
    </xf>
    <xf numFmtId="0" fontId="7" fillId="8" borderId="22" xfId="0" applyFont="1" applyFill="1" applyBorder="1" applyAlignment="1" applyProtection="1">
      <alignment horizontal="right" vertical="top" wrapText="1"/>
    </xf>
    <xf numFmtId="0" fontId="0" fillId="0" borderId="0" xfId="0" applyBorder="1" applyAlignment="1" applyProtection="1">
      <alignment horizontal="right" vertical="top" wrapText="1"/>
    </xf>
    <xf numFmtId="0" fontId="0" fillId="0" borderId="28" xfId="0" applyBorder="1" applyAlignment="1" applyProtection="1">
      <alignment horizontal="right" vertical="top" wrapText="1"/>
    </xf>
    <xf numFmtId="0" fontId="0" fillId="0" borderId="26" xfId="0" applyBorder="1" applyAlignment="1" applyProtection="1">
      <alignment wrapText="1"/>
    </xf>
    <xf numFmtId="0" fontId="0" fillId="0" borderId="24" xfId="0" applyBorder="1" applyAlignment="1" applyProtection="1">
      <alignment wrapText="1"/>
    </xf>
    <xf numFmtId="0" fontId="6" fillId="0" borderId="6"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4" fillId="9" borderId="3" xfId="0" applyFont="1" applyFill="1" applyBorder="1" applyAlignment="1" applyProtection="1">
      <alignment horizontal="center" vertical="center" wrapText="1"/>
      <protection locked="0"/>
    </xf>
    <xf numFmtId="0" fontId="4" fillId="9" borderId="8" xfId="0" applyFont="1" applyFill="1" applyBorder="1" applyAlignment="1" applyProtection="1">
      <alignment horizontal="center" vertical="center" wrapText="1"/>
      <protection locked="0"/>
    </xf>
    <xf numFmtId="0" fontId="4" fillId="9" borderId="21" xfId="0" applyFont="1" applyFill="1" applyBorder="1" applyAlignment="1" applyProtection="1">
      <alignment horizontal="center" vertical="center" wrapText="1"/>
      <protection locked="0"/>
    </xf>
    <xf numFmtId="0" fontId="4" fillId="9" borderId="22" xfId="0" applyFont="1" applyFill="1" applyBorder="1" applyAlignment="1" applyProtection="1">
      <alignment horizontal="center" vertical="center" wrapText="1"/>
      <protection locked="0"/>
    </xf>
    <xf numFmtId="0" fontId="2" fillId="3" borderId="23" xfId="0" applyFont="1" applyFill="1" applyBorder="1" applyAlignment="1" applyProtection="1">
      <alignment horizontal="center" vertical="center" wrapText="1"/>
    </xf>
    <xf numFmtId="0" fontId="2" fillId="3" borderId="24" xfId="0" applyFont="1" applyFill="1" applyBorder="1" applyAlignment="1" applyProtection="1">
      <alignment horizontal="center" vertical="center" wrapText="1"/>
    </xf>
    <xf numFmtId="0" fontId="7" fillId="8" borderId="25" xfId="0" applyFont="1" applyFill="1" applyBorder="1" applyAlignment="1" applyProtection="1">
      <alignment horizontal="right" vertical="center"/>
    </xf>
    <xf numFmtId="0" fontId="7" fillId="8" borderId="22" xfId="0" applyFont="1" applyFill="1" applyBorder="1" applyAlignment="1" applyProtection="1">
      <alignment horizontal="right" vertical="center"/>
    </xf>
    <xf numFmtId="0" fontId="7" fillId="8" borderId="0" xfId="0" applyFont="1" applyFill="1" applyBorder="1" applyAlignment="1" applyProtection="1">
      <alignment horizontal="right" vertical="center"/>
    </xf>
    <xf numFmtId="0" fontId="7" fillId="8" borderId="28" xfId="0" applyFont="1" applyFill="1" applyBorder="1" applyAlignment="1" applyProtection="1">
      <alignment horizontal="right" vertical="center"/>
    </xf>
    <xf numFmtId="0" fontId="4" fillId="0" borderId="21" xfId="0" applyFont="1" applyFill="1" applyBorder="1" applyAlignment="1" applyProtection="1">
      <alignment horizontal="left" vertical="center" wrapText="1"/>
    </xf>
    <xf numFmtId="0" fontId="4" fillId="0" borderId="22"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4" fillId="0" borderId="28" xfId="0" applyFont="1" applyFill="1" applyBorder="1" applyAlignment="1" applyProtection="1">
      <alignment horizontal="left" vertical="center" wrapText="1"/>
    </xf>
    <xf numFmtId="0" fontId="4" fillId="0" borderId="23" xfId="0" applyFont="1" applyFill="1" applyBorder="1" applyAlignment="1" applyProtection="1">
      <alignment horizontal="left" vertical="center" wrapText="1"/>
    </xf>
    <xf numFmtId="0" fontId="4" fillId="0" borderId="24" xfId="0" applyFont="1" applyFill="1" applyBorder="1" applyAlignment="1" applyProtection="1">
      <alignment horizontal="left" vertical="center" wrapText="1"/>
    </xf>
    <xf numFmtId="0" fontId="4" fillId="0" borderId="30" xfId="0" applyFont="1" applyFill="1" applyBorder="1" applyAlignment="1" applyProtection="1">
      <alignment horizontal="center" vertical="center"/>
    </xf>
    <xf numFmtId="0" fontId="4" fillId="0" borderId="29" xfId="0" applyFont="1" applyFill="1" applyBorder="1" applyAlignment="1" applyProtection="1">
      <alignment horizontal="center" vertical="center"/>
    </xf>
    <xf numFmtId="0" fontId="4" fillId="0" borderId="31" xfId="0" applyFont="1" applyFill="1" applyBorder="1" applyAlignment="1" applyProtection="1">
      <alignment horizontal="center" vertical="center"/>
    </xf>
    <xf numFmtId="0" fontId="14" fillId="0" borderId="0" xfId="0" applyFont="1" applyAlignment="1" applyProtection="1"/>
    <xf numFmtId="0" fontId="1" fillId="8" borderId="1" xfId="0" applyFont="1" applyFill="1" applyBorder="1" applyAlignment="1" applyProtection="1">
      <alignment horizontal="left" vertical="center" wrapText="1"/>
    </xf>
    <xf numFmtId="0" fontId="10" fillId="2" borderId="21" xfId="0" applyFont="1" applyFill="1" applyBorder="1" applyAlignment="1" applyProtection="1">
      <alignment horizontal="center" vertical="center" wrapText="1"/>
    </xf>
    <xf numFmtId="0" fontId="10" fillId="2" borderId="22" xfId="0" applyFont="1" applyFill="1" applyBorder="1" applyAlignment="1" applyProtection="1">
      <alignment horizontal="center" vertical="center" wrapText="1"/>
    </xf>
    <xf numFmtId="0" fontId="10" fillId="2" borderId="27" xfId="0" applyFont="1" applyFill="1" applyBorder="1" applyAlignment="1" applyProtection="1">
      <alignment horizontal="center" vertical="center" wrapText="1"/>
    </xf>
    <xf numFmtId="0" fontId="10" fillId="2" borderId="28" xfId="0" applyFont="1" applyFill="1" applyBorder="1" applyAlignment="1" applyProtection="1">
      <alignment horizontal="center" vertical="center" wrapText="1"/>
    </xf>
    <xf numFmtId="0" fontId="10" fillId="2" borderId="3" xfId="0" applyFont="1" applyFill="1" applyBorder="1" applyAlignment="1" applyProtection="1">
      <alignment horizontal="center" vertical="center" wrapText="1"/>
    </xf>
    <xf numFmtId="0" fontId="10" fillId="2" borderId="8" xfId="0" applyFont="1" applyFill="1" applyBorder="1" applyAlignment="1" applyProtection="1">
      <alignment horizontal="center" vertical="center" wrapText="1"/>
    </xf>
    <xf numFmtId="0" fontId="7" fillId="8" borderId="3" xfId="0" applyFont="1" applyFill="1" applyBorder="1" applyAlignment="1" applyProtection="1">
      <alignment horizontal="left" vertical="center"/>
    </xf>
    <xf numFmtId="0" fontId="7" fillId="8" borderId="8" xfId="0" applyFont="1" applyFill="1" applyBorder="1" applyAlignment="1" applyProtection="1">
      <alignment horizontal="left" vertical="center"/>
    </xf>
    <xf numFmtId="0" fontId="1" fillId="8" borderId="26" xfId="0" applyFont="1" applyFill="1" applyBorder="1" applyAlignment="1" applyProtection="1">
      <alignment horizontal="left" vertical="center" wrapText="1"/>
    </xf>
    <xf numFmtId="0" fontId="1" fillId="8" borderId="24" xfId="0" applyFont="1" applyFill="1" applyBorder="1" applyAlignment="1" applyProtection="1">
      <alignment horizontal="left" vertical="center" wrapText="1"/>
    </xf>
    <xf numFmtId="0" fontId="15" fillId="3" borderId="1" xfId="0" applyFont="1" applyFill="1" applyBorder="1" applyAlignment="1" applyProtection="1">
      <alignment horizontal="center" vertical="center"/>
    </xf>
    <xf numFmtId="0" fontId="0" fillId="9" borderId="1" xfId="0" applyFont="1" applyFill="1" applyBorder="1" applyAlignment="1" applyProtection="1">
      <alignment horizontal="left" vertical="center" wrapText="1"/>
      <protection locked="0"/>
    </xf>
    <xf numFmtId="0" fontId="0" fillId="9" borderId="1" xfId="0" applyFont="1" applyFill="1" applyBorder="1" applyAlignment="1" applyProtection="1">
      <alignment horizontal="center" vertical="center"/>
      <protection locked="0"/>
    </xf>
    <xf numFmtId="0" fontId="0" fillId="9" borderId="1" xfId="0" applyFont="1" applyFill="1" applyBorder="1" applyAlignment="1" applyProtection="1">
      <alignment horizontal="left" vertical="center"/>
      <protection locked="0"/>
    </xf>
    <xf numFmtId="0" fontId="10" fillId="2" borderId="6" xfId="0" applyFont="1" applyFill="1" applyBorder="1" applyAlignment="1" applyProtection="1">
      <alignment horizontal="center" vertical="center" wrapText="1"/>
    </xf>
    <xf numFmtId="0" fontId="10" fillId="2" borderId="4" xfId="0" applyFont="1" applyFill="1" applyBorder="1" applyAlignment="1" applyProtection="1">
      <alignment horizontal="center" vertical="center" wrapText="1"/>
    </xf>
    <xf numFmtId="0" fontId="4" fillId="0" borderId="6" xfId="0" applyFont="1" applyFill="1" applyBorder="1" applyAlignment="1" applyProtection="1">
      <alignment horizontal="left" vertical="center" wrapText="1"/>
    </xf>
    <xf numFmtId="0" fontId="4" fillId="0" borderId="9" xfId="0" applyFont="1" applyFill="1" applyBorder="1" applyAlignment="1" applyProtection="1">
      <alignment horizontal="left" vertical="center" wrapText="1"/>
    </xf>
    <xf numFmtId="0" fontId="4" fillId="0" borderId="4" xfId="0" applyFont="1" applyFill="1" applyBorder="1" applyAlignment="1" applyProtection="1">
      <alignment horizontal="left" vertical="center" wrapText="1"/>
    </xf>
    <xf numFmtId="0" fontId="10" fillId="2" borderId="2" xfId="0" applyFont="1" applyFill="1" applyBorder="1" applyAlignment="1" applyProtection="1">
      <alignment horizontal="center" vertical="center" wrapText="1"/>
    </xf>
    <xf numFmtId="0" fontId="1" fillId="2" borderId="0" xfId="0" applyFont="1" applyFill="1" applyBorder="1" applyAlignment="1" applyProtection="1">
      <alignment horizontal="right"/>
    </xf>
    <xf numFmtId="0" fontId="1" fillId="2" borderId="0" xfId="0" applyFont="1" applyFill="1" applyBorder="1" applyAlignment="1" applyProtection="1">
      <alignment horizontal="left" vertical="center"/>
    </xf>
    <xf numFmtId="0" fontId="0" fillId="9" borderId="3" xfId="0" applyFont="1" applyFill="1" applyBorder="1" applyAlignment="1" applyProtection="1">
      <alignment horizontal="left" vertical="center" wrapText="1"/>
      <protection locked="0"/>
    </xf>
    <xf numFmtId="0" fontId="0" fillId="9" borderId="2" xfId="0" applyFont="1" applyFill="1" applyBorder="1" applyAlignment="1" applyProtection="1">
      <alignment horizontal="left" vertical="center" wrapText="1"/>
      <protection locked="0"/>
    </xf>
    <xf numFmtId="0" fontId="0" fillId="9" borderId="8" xfId="0" applyFont="1" applyFill="1" applyBorder="1" applyAlignment="1" applyProtection="1">
      <alignment horizontal="left" vertical="center" wrapText="1"/>
      <protection locked="0"/>
    </xf>
    <xf numFmtId="14" fontId="0" fillId="9" borderId="1" xfId="0" applyNumberFormat="1" applyFont="1" applyFill="1" applyBorder="1" applyAlignment="1" applyProtection="1">
      <alignment horizontal="left" vertical="center"/>
      <protection locked="0"/>
    </xf>
    <xf numFmtId="0" fontId="2" fillId="3" borderId="3" xfId="0" applyFont="1" applyFill="1" applyBorder="1" applyAlignment="1" applyProtection="1">
      <alignment horizontal="right" vertical="center"/>
    </xf>
    <xf numFmtId="0" fontId="2" fillId="3" borderId="8" xfId="0" applyFont="1" applyFill="1" applyBorder="1" applyAlignment="1" applyProtection="1">
      <alignment horizontal="right" vertical="center"/>
    </xf>
    <xf numFmtId="0" fontId="1" fillId="8" borderId="3" xfId="0" applyFont="1" applyFill="1" applyBorder="1" applyAlignment="1" applyProtection="1">
      <alignment horizontal="left"/>
    </xf>
    <xf numFmtId="0" fontId="1" fillId="8" borderId="2" xfId="0" applyFont="1" applyFill="1" applyBorder="1" applyAlignment="1" applyProtection="1">
      <alignment horizontal="left"/>
    </xf>
    <xf numFmtId="0" fontId="0" fillId="0" borderId="2" xfId="0" applyBorder="1" applyAlignment="1" applyProtection="1">
      <alignment horizontal="left"/>
    </xf>
    <xf numFmtId="0" fontId="0" fillId="0" borderId="8" xfId="0" applyBorder="1" applyAlignment="1" applyProtection="1">
      <alignment horizontal="left"/>
    </xf>
    <xf numFmtId="0" fontId="0" fillId="0" borderId="9" xfId="0" applyBorder="1" applyAlignment="1" applyProtection="1">
      <alignment horizontal="center" vertical="center" wrapText="1"/>
    </xf>
    <xf numFmtId="0" fontId="0" fillId="0" borderId="4" xfId="0" applyBorder="1" applyAlignment="1" applyProtection="1">
      <alignment horizontal="center" vertical="center" wrapText="1"/>
    </xf>
    <xf numFmtId="0" fontId="7" fillId="5" borderId="21" xfId="0" applyFont="1" applyFill="1" applyBorder="1" applyAlignment="1" applyProtection="1">
      <alignment horizontal="right" vertical="center" wrapText="1"/>
    </xf>
    <xf numFmtId="0" fontId="7" fillId="5" borderId="22" xfId="0" applyFont="1" applyFill="1" applyBorder="1" applyAlignment="1" applyProtection="1">
      <alignment horizontal="right" vertical="center" wrapText="1"/>
    </xf>
    <xf numFmtId="0" fontId="0" fillId="9" borderId="3" xfId="0" applyFont="1" applyFill="1" applyBorder="1" applyAlignment="1" applyProtection="1">
      <alignment horizontal="left" vertical="top" wrapText="1"/>
      <protection locked="0"/>
    </xf>
    <xf numFmtId="0" fontId="0" fillId="9" borderId="2" xfId="0" applyFont="1" applyFill="1" applyBorder="1" applyAlignment="1" applyProtection="1">
      <alignment horizontal="left" vertical="top" wrapText="1"/>
      <protection locked="0"/>
    </xf>
    <xf numFmtId="0" fontId="0" fillId="9" borderId="8" xfId="0" applyFont="1" applyFill="1" applyBorder="1" applyAlignment="1" applyProtection="1">
      <alignment horizontal="left" vertical="top" wrapText="1"/>
      <protection locked="0"/>
    </xf>
    <xf numFmtId="0" fontId="1" fillId="8" borderId="3" xfId="0" applyFont="1" applyFill="1" applyBorder="1" applyAlignment="1" applyProtection="1">
      <alignment vertical="center" wrapText="1"/>
    </xf>
    <xf numFmtId="0" fontId="1" fillId="8" borderId="2" xfId="0" applyFont="1" applyFill="1" applyBorder="1" applyAlignment="1" applyProtection="1">
      <alignment vertical="center" wrapText="1"/>
    </xf>
    <xf numFmtId="0" fontId="1" fillId="8" borderId="8" xfId="0" applyFont="1" applyFill="1" applyBorder="1" applyAlignment="1" applyProtection="1">
      <alignment vertical="center" wrapText="1"/>
    </xf>
    <xf numFmtId="0" fontId="7" fillId="5" borderId="3" xfId="0" applyFont="1" applyFill="1" applyBorder="1" applyAlignment="1" applyProtection="1">
      <alignment horizontal="right" vertical="top" wrapText="1"/>
    </xf>
    <xf numFmtId="0" fontId="7" fillId="5" borderId="8" xfId="0" applyFont="1" applyFill="1" applyBorder="1" applyAlignment="1" applyProtection="1">
      <alignment horizontal="right" vertical="top" wrapText="1"/>
    </xf>
    <xf numFmtId="0" fontId="38" fillId="9" borderId="3" xfId="0" applyFont="1" applyFill="1" applyBorder="1" applyAlignment="1" applyProtection="1">
      <alignment horizontal="left" vertical="center"/>
      <protection locked="0"/>
    </xf>
    <xf numFmtId="0" fontId="38" fillId="0" borderId="2" xfId="0" applyFont="1" applyBorder="1" applyAlignment="1" applyProtection="1">
      <alignment horizontal="left" vertical="center"/>
      <protection locked="0"/>
    </xf>
    <xf numFmtId="0" fontId="38" fillId="0" borderId="8" xfId="0" applyFont="1" applyBorder="1" applyAlignment="1" applyProtection="1">
      <alignment horizontal="left" vertical="center"/>
      <protection locked="0"/>
    </xf>
    <xf numFmtId="0" fontId="0" fillId="9" borderId="3" xfId="0" applyFont="1" applyFill="1"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38" fillId="9" borderId="1" xfId="0" applyFont="1" applyFill="1" applyBorder="1" applyAlignment="1" applyProtection="1">
      <alignment horizontal="left" vertical="center" wrapText="1"/>
      <protection locked="0"/>
    </xf>
    <xf numFmtId="0" fontId="41" fillId="9" borderId="3" xfId="0" applyFont="1" applyFill="1" applyBorder="1" applyAlignment="1" applyProtection="1">
      <alignment horizontal="center" vertical="center" wrapText="1"/>
      <protection locked="0"/>
    </xf>
    <xf numFmtId="0" fontId="41" fillId="9" borderId="8" xfId="0" applyFont="1" applyFill="1" applyBorder="1" applyAlignment="1" applyProtection="1">
      <alignment horizontal="center" vertical="center" wrapText="1"/>
      <protection locked="0"/>
    </xf>
    <xf numFmtId="0" fontId="0" fillId="9" borderId="1" xfId="0" applyFill="1" applyBorder="1" applyAlignment="1" applyProtection="1">
      <alignment horizontal="left" vertical="center" wrapText="1"/>
      <protection locked="0"/>
    </xf>
    <xf numFmtId="0" fontId="0" fillId="9" borderId="1" xfId="0" applyFill="1" applyBorder="1" applyAlignment="1" applyProtection="1">
      <alignment horizontal="left" vertical="center"/>
      <protection locked="0"/>
    </xf>
    <xf numFmtId="0" fontId="7" fillId="0" borderId="37" xfId="0" applyFont="1" applyFill="1" applyBorder="1" applyAlignment="1" applyProtection="1">
      <alignment horizontal="center" vertical="center" wrapText="1"/>
    </xf>
    <xf numFmtId="0" fontId="7" fillId="0" borderId="38"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0" fontId="4" fillId="0" borderId="21" xfId="0" applyFont="1" applyFill="1" applyBorder="1" applyAlignment="1" applyProtection="1">
      <alignment horizontal="center" vertical="center" wrapText="1"/>
    </xf>
    <xf numFmtId="0" fontId="4" fillId="0" borderId="22" xfId="0" applyFont="1" applyFill="1" applyBorder="1" applyAlignment="1" applyProtection="1">
      <alignment horizontal="center" vertical="center" wrapText="1"/>
    </xf>
    <xf numFmtId="0" fontId="4" fillId="0" borderId="27" xfId="0" applyFont="1" applyFill="1" applyBorder="1" applyAlignment="1" applyProtection="1">
      <alignment horizontal="center" vertical="center" wrapText="1"/>
    </xf>
    <xf numFmtId="0" fontId="4" fillId="0" borderId="28" xfId="0"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24" xfId="0" applyFont="1" applyFill="1" applyBorder="1" applyAlignment="1" applyProtection="1">
      <alignment horizontal="center" vertical="center" wrapText="1"/>
    </xf>
    <xf numFmtId="0" fontId="3" fillId="0" borderId="7" xfId="0" applyFont="1" applyBorder="1" applyAlignment="1" applyProtection="1">
      <alignment horizontal="center" vertical="center" wrapText="1"/>
    </xf>
    <xf numFmtId="0" fontId="3" fillId="0" borderId="10" xfId="0" applyFont="1" applyBorder="1" applyAlignment="1" applyProtection="1">
      <alignment horizontal="center" vertical="center" wrapText="1"/>
    </xf>
    <xf numFmtId="0" fontId="3" fillId="0" borderId="11" xfId="0" applyFont="1" applyBorder="1" applyAlignment="1" applyProtection="1">
      <alignment horizontal="center" vertical="center" wrapText="1"/>
    </xf>
    <xf numFmtId="0" fontId="11" fillId="0" borderId="10" xfId="0" applyFont="1" applyBorder="1" applyAlignment="1" applyProtection="1">
      <alignment horizontal="center" vertical="center" wrapText="1"/>
    </xf>
    <xf numFmtId="0" fontId="11" fillId="0" borderId="11" xfId="0" applyFont="1" applyBorder="1" applyAlignment="1" applyProtection="1">
      <alignment horizontal="center" vertical="center" wrapText="1"/>
    </xf>
    <xf numFmtId="0" fontId="11" fillId="0" borderId="12" xfId="0" applyFont="1" applyBorder="1" applyAlignment="1" applyProtection="1">
      <alignment horizontal="center" vertical="center" wrapText="1"/>
    </xf>
    <xf numFmtId="0" fontId="11" fillId="0" borderId="10" xfId="0" applyFont="1" applyBorder="1" applyAlignment="1" applyProtection="1">
      <alignment vertical="center" wrapText="1"/>
    </xf>
    <xf numFmtId="0" fontId="11" fillId="0" borderId="11" xfId="0" applyFont="1" applyBorder="1" applyAlignment="1" applyProtection="1">
      <alignment vertical="center" wrapText="1"/>
    </xf>
    <xf numFmtId="0" fontId="11" fillId="0" borderId="12" xfId="0" applyFont="1" applyBorder="1" applyAlignment="1" applyProtection="1">
      <alignment vertical="center" wrapText="1"/>
    </xf>
    <xf numFmtId="0" fontId="11" fillId="0" borderId="13" xfId="0" applyFont="1" applyBorder="1" applyAlignment="1" applyProtection="1">
      <alignment vertical="center" wrapText="1"/>
    </xf>
    <xf numFmtId="0" fontId="11" fillId="0" borderId="5" xfId="0" applyFont="1" applyBorder="1" applyAlignment="1" applyProtection="1">
      <alignment vertical="center" wrapText="1"/>
    </xf>
    <xf numFmtId="0" fontId="11" fillId="0" borderId="14" xfId="0" applyFont="1" applyBorder="1" applyAlignment="1" applyProtection="1">
      <alignment vertical="center" wrapText="1"/>
    </xf>
    <xf numFmtId="0" fontId="11" fillId="0" borderId="15" xfId="0" applyFont="1" applyBorder="1" applyAlignment="1" applyProtection="1">
      <alignment vertical="center" wrapText="1"/>
    </xf>
    <xf numFmtId="0" fontId="11" fillId="0" borderId="16" xfId="0" applyFont="1" applyBorder="1" applyAlignment="1" applyProtection="1">
      <alignment vertical="center" wrapText="1"/>
    </xf>
    <xf numFmtId="0" fontId="11" fillId="0" borderId="17" xfId="0" applyFont="1" applyBorder="1" applyAlignment="1" applyProtection="1">
      <alignment vertical="center" wrapText="1"/>
    </xf>
    <xf numFmtId="0" fontId="11" fillId="9" borderId="1" xfId="0" applyFont="1" applyFill="1" applyBorder="1" applyAlignment="1" applyProtection="1">
      <alignment vertical="center" wrapText="1"/>
    </xf>
    <xf numFmtId="0" fontId="1" fillId="8" borderId="1" xfId="0" applyFont="1" applyFill="1" applyBorder="1" applyAlignment="1" applyProtection="1">
      <alignment horizontal="left"/>
    </xf>
    <xf numFmtId="0" fontId="1" fillId="8" borderId="1" xfId="0" applyFont="1" applyFill="1" applyBorder="1" applyAlignment="1" applyProtection="1">
      <alignment horizontal="left" vertical="center"/>
    </xf>
    <xf numFmtId="0" fontId="39" fillId="9" borderId="1" xfId="0" applyFont="1" applyFill="1" applyBorder="1" applyAlignment="1" applyProtection="1">
      <alignment horizontal="left" vertical="center"/>
      <protection locked="0"/>
    </xf>
    <xf numFmtId="0" fontId="39" fillId="9" borderId="3" xfId="0" applyFont="1" applyFill="1" applyBorder="1" applyAlignment="1" applyProtection="1">
      <alignment horizontal="left" vertical="center" wrapText="1"/>
      <protection locked="0"/>
    </xf>
    <xf numFmtId="0" fontId="39" fillId="9" borderId="2" xfId="0" applyFont="1" applyFill="1" applyBorder="1" applyAlignment="1" applyProtection="1">
      <alignment horizontal="left" vertical="center" wrapText="1"/>
      <protection locked="0"/>
    </xf>
    <xf numFmtId="0" fontId="39" fillId="9" borderId="8" xfId="0" applyFont="1" applyFill="1" applyBorder="1" applyAlignment="1" applyProtection="1">
      <alignment horizontal="left" vertical="center" wrapText="1"/>
      <protection locked="0"/>
    </xf>
    <xf numFmtId="14" fontId="39" fillId="9" borderId="1" xfId="0" applyNumberFormat="1" applyFont="1" applyFill="1" applyBorder="1" applyAlignment="1" applyProtection="1">
      <alignment horizontal="left" vertical="center"/>
      <protection locked="0"/>
    </xf>
    <xf numFmtId="0" fontId="39" fillId="9" borderId="1" xfId="0" applyFont="1" applyFill="1" applyBorder="1" applyAlignment="1" applyProtection="1">
      <alignment horizontal="left" vertical="center" wrapText="1"/>
      <protection locked="0"/>
    </xf>
    <xf numFmtId="0" fontId="7" fillId="10" borderId="25" xfId="0" applyFont="1" applyFill="1" applyBorder="1" applyAlignment="1" applyProtection="1">
      <alignment horizontal="right" vertical="top" wrapText="1"/>
    </xf>
    <xf numFmtId="0" fontId="7" fillId="10" borderId="22" xfId="0" applyFont="1" applyFill="1" applyBorder="1" applyAlignment="1" applyProtection="1">
      <alignment horizontal="right" vertical="top" wrapText="1"/>
    </xf>
    <xf numFmtId="0" fontId="0" fillId="10" borderId="0" xfId="0" applyFill="1" applyBorder="1" applyAlignment="1" applyProtection="1">
      <alignment horizontal="right" vertical="top" wrapText="1"/>
    </xf>
    <xf numFmtId="0" fontId="0" fillId="10" borderId="28" xfId="0" applyFill="1" applyBorder="1" applyAlignment="1" applyProtection="1">
      <alignment horizontal="right" vertical="top" wrapText="1"/>
    </xf>
    <xf numFmtId="0" fontId="0" fillId="10" borderId="26" xfId="0" applyFill="1" applyBorder="1" applyAlignment="1" applyProtection="1">
      <alignment wrapText="1"/>
    </xf>
    <xf numFmtId="0" fontId="0" fillId="10" borderId="24" xfId="0" applyFill="1" applyBorder="1" applyAlignment="1" applyProtection="1">
      <alignment wrapText="1"/>
    </xf>
    <xf numFmtId="0" fontId="4" fillId="11" borderId="3" xfId="0" applyFont="1" applyFill="1" applyBorder="1" applyAlignment="1" applyProtection="1">
      <alignment horizontal="center" vertical="center" wrapText="1"/>
      <protection locked="0"/>
    </xf>
    <xf numFmtId="0" fontId="4" fillId="11" borderId="8" xfId="0" applyFont="1" applyFill="1" applyBorder="1" applyAlignment="1" applyProtection="1">
      <alignment horizontal="center" vertical="center" wrapText="1"/>
      <protection locked="0"/>
    </xf>
    <xf numFmtId="0" fontId="4" fillId="11" borderId="21" xfId="0" applyFont="1" applyFill="1" applyBorder="1" applyAlignment="1" applyProtection="1">
      <alignment horizontal="center" vertical="center" wrapText="1"/>
      <protection locked="0"/>
    </xf>
    <xf numFmtId="0" fontId="4" fillId="11" borderId="22" xfId="0" applyFont="1" applyFill="1" applyBorder="1" applyAlignment="1" applyProtection="1">
      <alignment horizontal="center" vertical="center" wrapText="1"/>
      <protection locked="0"/>
    </xf>
    <xf numFmtId="166" fontId="6" fillId="11" borderId="3" xfId="0" applyNumberFormat="1" applyFont="1" applyFill="1" applyBorder="1" applyAlignment="1" applyProtection="1">
      <alignment horizontal="center" vertical="center" wrapText="1"/>
    </xf>
    <xf numFmtId="166" fontId="6" fillId="11" borderId="8" xfId="0" applyNumberFormat="1" applyFont="1" applyFill="1" applyBorder="1" applyAlignment="1" applyProtection="1">
      <alignment horizontal="center" vertical="center" wrapText="1"/>
    </xf>
    <xf numFmtId="165" fontId="6" fillId="11" borderId="3" xfId="0" applyNumberFormat="1" applyFont="1" applyFill="1" applyBorder="1" applyAlignment="1" applyProtection="1">
      <alignment horizontal="center" vertical="center" wrapText="1"/>
    </xf>
    <xf numFmtId="165" fontId="6" fillId="11" borderId="8" xfId="0" applyNumberFormat="1" applyFont="1" applyFill="1" applyBorder="1" applyAlignment="1" applyProtection="1">
      <alignment horizontal="center" vertical="center" wrapText="1"/>
    </xf>
    <xf numFmtId="0" fontId="1" fillId="10" borderId="21" xfId="0" applyFont="1" applyFill="1" applyBorder="1" applyAlignment="1" applyProtection="1">
      <alignment horizontal="left" vertical="center" wrapText="1"/>
    </xf>
    <xf numFmtId="0" fontId="1" fillId="10" borderId="22" xfId="0" applyFont="1" applyFill="1" applyBorder="1" applyAlignment="1" applyProtection="1">
      <alignment horizontal="left" vertical="center" wrapText="1"/>
    </xf>
    <xf numFmtId="0" fontId="1" fillId="10" borderId="27" xfId="0" applyFont="1" applyFill="1" applyBorder="1" applyAlignment="1" applyProtection="1">
      <alignment horizontal="left" vertical="center" wrapText="1"/>
    </xf>
    <xf numFmtId="0" fontId="1" fillId="10" borderId="28" xfId="0" applyFont="1" applyFill="1" applyBorder="1" applyAlignment="1" applyProtection="1">
      <alignment horizontal="left" vertical="center" wrapText="1"/>
    </xf>
    <xf numFmtId="0" fontId="1" fillId="10" borderId="23" xfId="0" applyFont="1" applyFill="1" applyBorder="1" applyAlignment="1" applyProtection="1">
      <alignment horizontal="left" vertical="center" wrapText="1"/>
    </xf>
    <xf numFmtId="0" fontId="1" fillId="10" borderId="24" xfId="0" applyFont="1" applyFill="1" applyBorder="1" applyAlignment="1" applyProtection="1">
      <alignment horizontal="left" vertical="center" wrapText="1"/>
    </xf>
    <xf numFmtId="0" fontId="0" fillId="11" borderId="3" xfId="0" applyFont="1" applyFill="1" applyBorder="1" applyAlignment="1" applyProtection="1">
      <alignment horizontal="left" vertical="top"/>
      <protection locked="0"/>
    </xf>
    <xf numFmtId="0" fontId="0" fillId="11" borderId="2" xfId="0" applyFont="1" applyFill="1" applyBorder="1" applyAlignment="1" applyProtection="1">
      <alignment horizontal="left" vertical="top"/>
      <protection locked="0"/>
    </xf>
    <xf numFmtId="0" fontId="0" fillId="11" borderId="8" xfId="0" applyFont="1" applyFill="1" applyBorder="1" applyAlignment="1" applyProtection="1">
      <alignment horizontal="left" vertical="top"/>
      <protection locked="0"/>
    </xf>
    <xf numFmtId="0" fontId="7" fillId="10" borderId="3" xfId="0" applyFont="1" applyFill="1" applyBorder="1" applyAlignment="1" applyProtection="1">
      <alignment horizontal="left" vertical="center"/>
    </xf>
    <xf numFmtId="0" fontId="7" fillId="10" borderId="8" xfId="0" applyFont="1" applyFill="1" applyBorder="1" applyAlignment="1" applyProtection="1">
      <alignment horizontal="left" vertical="center"/>
    </xf>
    <xf numFmtId="0" fontId="6" fillId="0" borderId="9" xfId="0" applyFont="1" applyBorder="1" applyAlignment="1" applyProtection="1">
      <alignment horizontal="center" vertical="center" wrapText="1"/>
    </xf>
    <xf numFmtId="0" fontId="11" fillId="11" borderId="3" xfId="0" applyFont="1" applyFill="1" applyBorder="1" applyAlignment="1" applyProtection="1">
      <alignment horizontal="center" vertical="center" wrapText="1"/>
    </xf>
    <xf numFmtId="0" fontId="11" fillId="11" borderId="2" xfId="0" applyFont="1" applyFill="1" applyBorder="1" applyAlignment="1" applyProtection="1">
      <alignment horizontal="center" vertical="center" wrapText="1"/>
    </xf>
    <xf numFmtId="0" fontId="11" fillId="11" borderId="8" xfId="0" applyFont="1" applyFill="1" applyBorder="1" applyAlignment="1" applyProtection="1">
      <alignment horizontal="center" vertical="center" wrapText="1"/>
    </xf>
    <xf numFmtId="0" fontId="0" fillId="11" borderId="1" xfId="0" applyFont="1" applyFill="1" applyBorder="1" applyAlignment="1" applyProtection="1">
      <alignment horizontal="left" vertical="center"/>
      <protection locked="0"/>
    </xf>
    <xf numFmtId="0" fontId="2" fillId="3" borderId="3" xfId="0" applyFont="1" applyFill="1" applyBorder="1" applyAlignment="1" applyProtection="1">
      <alignment horizontal="center" vertical="center" wrapText="1"/>
    </xf>
    <xf numFmtId="0" fontId="2" fillId="3" borderId="8" xfId="0" applyFont="1" applyFill="1" applyBorder="1" applyAlignment="1" applyProtection="1">
      <alignment horizontal="center" vertical="center" wrapText="1"/>
    </xf>
    <xf numFmtId="0" fontId="33" fillId="10" borderId="25" xfId="0" applyFont="1" applyFill="1" applyBorder="1" applyAlignment="1" applyProtection="1">
      <alignment horizontal="right" vertical="center" wrapText="1"/>
    </xf>
    <xf numFmtId="0" fontId="33" fillId="10" borderId="22" xfId="0" applyFont="1" applyFill="1" applyBorder="1" applyAlignment="1" applyProtection="1">
      <alignment horizontal="right" vertical="center" wrapText="1"/>
    </xf>
    <xf numFmtId="0" fontId="1" fillId="10" borderId="0" xfId="0" applyFont="1" applyFill="1" applyBorder="1" applyAlignment="1" applyProtection="1">
      <alignment horizontal="left" vertical="center" wrapText="1"/>
    </xf>
    <xf numFmtId="0" fontId="1" fillId="10" borderId="26" xfId="0" applyFont="1" applyFill="1" applyBorder="1" applyAlignment="1" applyProtection="1">
      <alignment horizontal="left" vertical="center" wrapText="1"/>
    </xf>
    <xf numFmtId="0" fontId="1" fillId="10" borderId="1" xfId="0" quotePrefix="1" applyFont="1" applyFill="1" applyBorder="1" applyAlignment="1" applyProtection="1">
      <alignment horizontal="left" vertical="center" wrapText="1"/>
    </xf>
    <xf numFmtId="0" fontId="1" fillId="10" borderId="1" xfId="0" applyFont="1" applyFill="1" applyBorder="1" applyAlignment="1" applyProtection="1">
      <alignment horizontal="left" vertical="center" wrapText="1"/>
    </xf>
    <xf numFmtId="0" fontId="0" fillId="11" borderId="1" xfId="0" applyFont="1" applyFill="1" applyBorder="1" applyAlignment="1" applyProtection="1">
      <alignment horizontal="center" vertical="center"/>
      <protection locked="0"/>
    </xf>
    <xf numFmtId="0" fontId="7" fillId="10" borderId="25" xfId="0" applyFont="1" applyFill="1" applyBorder="1" applyAlignment="1" applyProtection="1">
      <alignment horizontal="right" vertical="center"/>
    </xf>
    <xf numFmtId="0" fontId="7" fillId="10" borderId="22" xfId="0" applyFont="1" applyFill="1" applyBorder="1" applyAlignment="1" applyProtection="1">
      <alignment horizontal="right" vertical="center"/>
    </xf>
    <xf numFmtId="0" fontId="7" fillId="10" borderId="0" xfId="0" applyFont="1" applyFill="1" applyBorder="1" applyAlignment="1" applyProtection="1">
      <alignment horizontal="right" vertical="center"/>
    </xf>
    <xf numFmtId="0" fontId="7" fillId="10" borderId="28" xfId="0" applyFont="1" applyFill="1" applyBorder="1" applyAlignment="1" applyProtection="1">
      <alignment horizontal="right" vertical="center"/>
    </xf>
    <xf numFmtId="0" fontId="1" fillId="10" borderId="1" xfId="0" applyFont="1" applyFill="1" applyBorder="1" applyAlignment="1" applyProtection="1">
      <alignment horizontal="right"/>
    </xf>
    <xf numFmtId="0" fontId="1" fillId="10" borderId="1" xfId="0" applyFont="1" applyFill="1" applyBorder="1" applyAlignment="1" applyProtection="1">
      <alignment horizontal="left" vertical="center"/>
    </xf>
    <xf numFmtId="0" fontId="0" fillId="11" borderId="1" xfId="0" applyFont="1" applyFill="1" applyBorder="1" applyAlignment="1" applyProtection="1">
      <alignment horizontal="left" vertical="center" wrapText="1"/>
      <protection locked="0"/>
    </xf>
    <xf numFmtId="14" fontId="0" fillId="11" borderId="1" xfId="0" applyNumberFormat="1" applyFont="1" applyFill="1" applyBorder="1" applyAlignment="1" applyProtection="1">
      <alignment horizontal="left" vertical="center"/>
      <protection locked="0"/>
    </xf>
    <xf numFmtId="0" fontId="0" fillId="11" borderId="3" xfId="0" applyFont="1" applyFill="1" applyBorder="1" applyAlignment="1" applyProtection="1">
      <alignment horizontal="left" vertical="center" wrapText="1"/>
      <protection locked="0"/>
    </xf>
    <xf numFmtId="0" fontId="0" fillId="11" borderId="2" xfId="0" applyFont="1" applyFill="1" applyBorder="1" applyAlignment="1" applyProtection="1">
      <alignment horizontal="left" vertical="center" wrapText="1"/>
      <protection locked="0"/>
    </xf>
    <xf numFmtId="0" fontId="0" fillId="11" borderId="8" xfId="0" applyFont="1" applyFill="1" applyBorder="1" applyAlignment="1" applyProtection="1">
      <alignment horizontal="left" vertical="center" wrapText="1"/>
      <protection locked="0"/>
    </xf>
    <xf numFmtId="0" fontId="1" fillId="10" borderId="3" xfId="0" applyFont="1" applyFill="1" applyBorder="1" applyAlignment="1" applyProtection="1">
      <alignment horizontal="left" vertical="center" wrapText="1"/>
    </xf>
    <xf numFmtId="0" fontId="1" fillId="10" borderId="2" xfId="0" applyFont="1" applyFill="1" applyBorder="1" applyAlignment="1" applyProtection="1">
      <alignment horizontal="left" vertical="center" wrapText="1"/>
    </xf>
    <xf numFmtId="0" fontId="1" fillId="10" borderId="8" xfId="0" applyFont="1" applyFill="1" applyBorder="1" applyAlignment="1" applyProtection="1">
      <alignment horizontal="left" vertical="center" wrapText="1"/>
    </xf>
    <xf numFmtId="0" fontId="0" fillId="11" borderId="3" xfId="0" applyFont="1" applyFill="1" applyBorder="1" applyAlignment="1" applyProtection="1">
      <alignment horizontal="left" vertical="center"/>
      <protection locked="0"/>
    </xf>
    <xf numFmtId="0" fontId="0" fillId="11" borderId="2" xfId="0" applyFont="1" applyFill="1" applyBorder="1" applyAlignment="1" applyProtection="1">
      <alignment horizontal="left" vertical="center"/>
      <protection locked="0"/>
    </xf>
    <xf numFmtId="0" fontId="0" fillId="11" borderId="8" xfId="0" applyFont="1" applyFill="1" applyBorder="1" applyAlignment="1" applyProtection="1">
      <alignment horizontal="left" vertical="center"/>
      <protection locked="0"/>
    </xf>
  </cellXfs>
  <cellStyles count="2">
    <cellStyle name="Hyperlink" xfId="1" builtinId="8"/>
    <cellStyle name="Normal" xfId="0" builtinId="0"/>
  </cellStyles>
  <dxfs count="0"/>
  <tableStyles count="0" defaultTableStyle="TableStyleMedium2" defaultPivotStyle="PivotStyleLight16"/>
  <colors>
    <mruColors>
      <color rgb="FF009999"/>
      <color rgb="FF33CCCC"/>
      <color rgb="FF00CC99"/>
      <color rgb="FFCCCCFF"/>
      <color rgb="FF660066"/>
      <color rgb="FFCCECFF"/>
      <color rgb="FF008080"/>
      <color rgb="FF003399"/>
      <color rgb="FF0099CC"/>
      <color rgb="FF00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3:C5" totalsRowShown="0">
  <autoFilter ref="B3:C5" xr:uid="{00000000-0009-0000-0100-000001000000}"/>
  <tableColumns count="2">
    <tableColumn id="1" xr3:uid="{00000000-0010-0000-0000-000001000000}" name="Assessment no."/>
    <tableColumn id="2" xr3:uid="{00000000-0010-0000-0000-000002000000}" name="WLC reduction principles adopted"/>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ZeroCarbonPlanning@london.gov.uk" TargetMode="External"/><Relationship Id="rId2" Type="http://schemas.openxmlformats.org/officeDocument/2006/relationships/hyperlink" Target="mailto:ZeroCarbonPlanning@london.gov.uk" TargetMode="External"/><Relationship Id="rId1" Type="http://schemas.openxmlformats.org/officeDocument/2006/relationships/hyperlink" Target="https://www.london.gov.uk/what-we-do/planning/implementing-london-plan/planning-guidance/whole-life-cycle-carbon-assessments-guidance-pre-consultation-draft"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6"/>
  <sheetViews>
    <sheetView showGridLines="0" workbookViewId="0">
      <selection activeCell="B48" sqref="B48"/>
    </sheetView>
  </sheetViews>
  <sheetFormatPr defaultRowHeight="12.75" x14ac:dyDescent="0.2"/>
  <cols>
    <col min="12" max="12" width="16.85546875" customWidth="1"/>
    <col min="13" max="13" width="4.42578125" customWidth="1"/>
    <col min="14" max="14" width="3.5703125" customWidth="1"/>
  </cols>
  <sheetData>
    <row r="1" spans="1:15" s="1" customFormat="1" ht="26.25" customHeight="1" x14ac:dyDescent="0.3">
      <c r="A1" s="7" t="s">
        <v>0</v>
      </c>
      <c r="B1" s="3"/>
      <c r="C1" s="3"/>
      <c r="D1" s="3"/>
      <c r="E1" s="3"/>
      <c r="F1" s="3"/>
      <c r="G1" s="3"/>
      <c r="H1" s="3"/>
      <c r="I1" s="3"/>
      <c r="J1" s="3"/>
      <c r="K1" s="3"/>
      <c r="L1" s="3"/>
    </row>
    <row r="3" spans="1:15" x14ac:dyDescent="0.2">
      <c r="A3" s="8" t="s">
        <v>1</v>
      </c>
      <c r="B3" s="9"/>
      <c r="C3" s="9"/>
      <c r="D3" s="9"/>
      <c r="E3" s="9"/>
      <c r="F3" s="9"/>
      <c r="G3" s="9"/>
      <c r="H3" s="9"/>
      <c r="I3" s="9"/>
      <c r="J3" s="9"/>
      <c r="K3" s="9"/>
      <c r="L3" s="9"/>
      <c r="M3" s="5"/>
      <c r="N3" s="5"/>
      <c r="O3" s="5"/>
    </row>
    <row r="4" spans="1:15" ht="9.75" customHeight="1" x14ac:dyDescent="0.2">
      <c r="A4" s="4"/>
      <c r="B4" s="5"/>
      <c r="C4" s="5"/>
      <c r="D4" s="5"/>
      <c r="E4" s="5"/>
      <c r="F4" s="5"/>
      <c r="G4" s="5"/>
      <c r="H4" s="5"/>
      <c r="I4" s="5"/>
      <c r="J4" s="5"/>
      <c r="K4" s="5"/>
      <c r="L4" s="5"/>
    </row>
    <row r="5" spans="1:15" ht="12.75" customHeight="1" x14ac:dyDescent="0.2">
      <c r="A5" s="172" t="s">
        <v>209</v>
      </c>
      <c r="B5" s="172"/>
      <c r="C5" s="172"/>
      <c r="D5" s="172"/>
      <c r="E5" s="172"/>
      <c r="F5" s="172"/>
      <c r="G5" s="172"/>
      <c r="H5" s="172"/>
      <c r="I5" s="172"/>
      <c r="J5" s="172"/>
      <c r="K5" s="172"/>
      <c r="L5" s="172"/>
    </row>
    <row r="6" spans="1:15" ht="12.75" customHeight="1" x14ac:dyDescent="0.2">
      <c r="A6" s="172"/>
      <c r="B6" s="172"/>
      <c r="C6" s="172"/>
      <c r="D6" s="172"/>
      <c r="E6" s="172"/>
      <c r="F6" s="172"/>
      <c r="G6" s="172"/>
      <c r="H6" s="172"/>
      <c r="I6" s="172"/>
      <c r="J6" s="172"/>
      <c r="K6" s="172"/>
      <c r="L6" s="172"/>
    </row>
    <row r="7" spans="1:15" ht="12.75" customHeight="1" x14ac:dyDescent="0.2">
      <c r="A7" s="172"/>
      <c r="B7" s="172"/>
      <c r="C7" s="172"/>
      <c r="D7" s="172"/>
      <c r="E7" s="172"/>
      <c r="F7" s="172"/>
      <c r="G7" s="172"/>
      <c r="H7" s="172"/>
      <c r="I7" s="172"/>
      <c r="J7" s="172"/>
      <c r="K7" s="172"/>
      <c r="L7" s="172"/>
    </row>
    <row r="8" spans="1:15" ht="34.5" customHeight="1" x14ac:dyDescent="0.2">
      <c r="A8" s="175" t="s">
        <v>202</v>
      </c>
      <c r="B8" s="172"/>
      <c r="C8" s="172"/>
      <c r="D8" s="172"/>
      <c r="E8" s="172"/>
      <c r="F8" s="172"/>
      <c r="G8" s="172"/>
      <c r="H8" s="172"/>
      <c r="I8" s="172"/>
      <c r="J8" s="172"/>
      <c r="K8" s="172"/>
      <c r="L8" s="172"/>
    </row>
    <row r="9" spans="1:15" ht="15" customHeight="1" x14ac:dyDescent="0.2">
      <c r="A9" s="172" t="s">
        <v>208</v>
      </c>
      <c r="B9" s="172"/>
      <c r="C9" s="172"/>
      <c r="D9" s="172"/>
      <c r="E9" s="172"/>
      <c r="F9" s="172"/>
      <c r="G9" s="172"/>
      <c r="H9" s="172"/>
      <c r="I9" s="172"/>
      <c r="J9" s="172"/>
      <c r="K9" s="172"/>
      <c r="L9" s="172"/>
    </row>
    <row r="10" spans="1:15" ht="33" customHeight="1" x14ac:dyDescent="0.2">
      <c r="A10" s="172"/>
      <c r="B10" s="172"/>
      <c r="C10" s="172"/>
      <c r="D10" s="172"/>
      <c r="E10" s="172"/>
      <c r="F10" s="172"/>
      <c r="G10" s="172"/>
      <c r="H10" s="172"/>
      <c r="I10" s="172"/>
      <c r="J10" s="172"/>
      <c r="K10" s="172"/>
      <c r="L10" s="172"/>
    </row>
    <row r="11" spans="1:15" ht="15" customHeight="1" x14ac:dyDescent="0.2">
      <c r="A11" s="165" t="s">
        <v>203</v>
      </c>
      <c r="B11" s="164"/>
      <c r="C11" s="164"/>
      <c r="D11" s="162"/>
      <c r="E11" s="162"/>
      <c r="F11" s="162"/>
      <c r="G11" s="162"/>
      <c r="H11" s="162"/>
      <c r="I11" s="162"/>
      <c r="J11" s="162"/>
      <c r="K11" s="162"/>
      <c r="L11" s="162"/>
    </row>
    <row r="12" spans="1:15" x14ac:dyDescent="0.2">
      <c r="A12" s="172" t="s">
        <v>204</v>
      </c>
      <c r="B12" s="172"/>
      <c r="C12" s="172"/>
      <c r="D12" s="172"/>
      <c r="E12" s="172"/>
      <c r="F12" s="172"/>
      <c r="G12" s="172"/>
      <c r="H12" s="172"/>
      <c r="I12" s="172"/>
      <c r="J12" s="172"/>
      <c r="K12" s="172"/>
      <c r="L12" s="172"/>
    </row>
    <row r="13" spans="1:15" ht="35.25" customHeight="1" x14ac:dyDescent="0.2">
      <c r="A13" s="172"/>
      <c r="B13" s="172"/>
      <c r="C13" s="172"/>
      <c r="D13" s="172"/>
      <c r="E13" s="172"/>
      <c r="F13" s="172"/>
      <c r="G13" s="172"/>
      <c r="H13" s="172"/>
      <c r="I13" s="172"/>
      <c r="J13" s="172"/>
      <c r="K13" s="172"/>
      <c r="L13" s="172"/>
    </row>
    <row r="14" spans="1:15" x14ac:dyDescent="0.2">
      <c r="A14" s="165" t="s">
        <v>205</v>
      </c>
      <c r="B14" s="162"/>
      <c r="C14" s="162"/>
      <c r="D14" s="162"/>
      <c r="E14" s="162"/>
      <c r="F14" s="162"/>
      <c r="G14" s="162"/>
      <c r="H14" s="162"/>
      <c r="I14" s="162"/>
      <c r="J14" s="162"/>
      <c r="K14" s="162"/>
      <c r="L14" s="162"/>
    </row>
    <row r="15" spans="1:15" x14ac:dyDescent="0.2">
      <c r="A15" s="172" t="s">
        <v>206</v>
      </c>
      <c r="B15" s="172"/>
      <c r="C15" s="172"/>
      <c r="D15" s="172"/>
      <c r="E15" s="172"/>
      <c r="F15" s="172"/>
      <c r="G15" s="172"/>
      <c r="H15" s="172"/>
      <c r="I15" s="172"/>
      <c r="J15" s="172"/>
      <c r="K15" s="172"/>
      <c r="L15" s="172"/>
    </row>
    <row r="16" spans="1:15" ht="84" customHeight="1" x14ac:dyDescent="0.2">
      <c r="A16" s="172"/>
      <c r="B16" s="172"/>
      <c r="C16" s="172"/>
      <c r="D16" s="172"/>
      <c r="E16" s="172"/>
      <c r="F16" s="172"/>
      <c r="G16" s="172"/>
      <c r="H16" s="172"/>
      <c r="I16" s="172"/>
      <c r="J16" s="172"/>
      <c r="K16" s="172"/>
      <c r="L16" s="172"/>
    </row>
    <row r="17" spans="1:12" x14ac:dyDescent="0.2">
      <c r="A17" s="165" t="s">
        <v>207</v>
      </c>
      <c r="B17" s="162"/>
      <c r="C17" s="162"/>
      <c r="D17" s="162"/>
      <c r="E17" s="162"/>
      <c r="F17" s="162"/>
      <c r="G17" s="162"/>
      <c r="H17" s="162"/>
      <c r="I17" s="162"/>
      <c r="J17" s="162"/>
      <c r="K17" s="162"/>
      <c r="L17" s="162"/>
    </row>
    <row r="18" spans="1:12" x14ac:dyDescent="0.2">
      <c r="A18" s="172" t="s">
        <v>210</v>
      </c>
      <c r="B18" s="172"/>
      <c r="C18" s="172"/>
      <c r="D18" s="172"/>
      <c r="E18" s="172"/>
      <c r="F18" s="172"/>
      <c r="G18" s="172"/>
      <c r="H18" s="172"/>
      <c r="I18" s="172"/>
      <c r="J18" s="172"/>
      <c r="K18" s="172"/>
      <c r="L18" s="172"/>
    </row>
    <row r="19" spans="1:12" x14ac:dyDescent="0.2">
      <c r="A19" s="172"/>
      <c r="B19" s="172"/>
      <c r="C19" s="172"/>
      <c r="D19" s="172"/>
      <c r="E19" s="172"/>
      <c r="F19" s="172"/>
      <c r="G19" s="172"/>
      <c r="H19" s="172"/>
      <c r="I19" s="172"/>
      <c r="J19" s="172"/>
      <c r="K19" s="172"/>
      <c r="L19" s="172"/>
    </row>
    <row r="20" spans="1:12" ht="27.75" customHeight="1" x14ac:dyDescent="0.2">
      <c r="A20" s="172"/>
      <c r="B20" s="172"/>
      <c r="C20" s="172"/>
      <c r="D20" s="172"/>
      <c r="E20" s="172"/>
      <c r="F20" s="172"/>
      <c r="G20" s="172"/>
      <c r="H20" s="172"/>
      <c r="I20" s="172"/>
      <c r="J20" s="172"/>
      <c r="K20" s="172"/>
      <c r="L20" s="172"/>
    </row>
    <row r="21" spans="1:12" ht="14.25" customHeight="1" x14ac:dyDescent="0.2">
      <c r="A21" s="174" t="s">
        <v>4</v>
      </c>
      <c r="B21" s="174"/>
      <c r="C21" s="174"/>
      <c r="D21" s="174"/>
      <c r="E21" s="174"/>
      <c r="F21" s="174"/>
      <c r="G21" s="174"/>
      <c r="H21" s="174"/>
      <c r="I21" s="174"/>
      <c r="J21" s="174"/>
      <c r="K21" s="174"/>
      <c r="L21" s="174"/>
    </row>
    <row r="22" spans="1:12" x14ac:dyDescent="0.2">
      <c r="A22" s="163"/>
      <c r="B22" s="162"/>
      <c r="C22" s="162"/>
      <c r="D22" s="162"/>
      <c r="E22" s="162"/>
      <c r="F22" s="162"/>
      <c r="G22" s="162"/>
      <c r="H22" s="162"/>
      <c r="I22" s="162"/>
      <c r="J22" s="162"/>
      <c r="K22" s="162"/>
      <c r="L22" s="162"/>
    </row>
    <row r="23" spans="1:12" s="5" customFormat="1" ht="14.25" customHeight="1" x14ac:dyDescent="0.2">
      <c r="A23" s="8" t="s">
        <v>2</v>
      </c>
      <c r="B23" s="9"/>
      <c r="C23" s="9"/>
      <c r="D23" s="9"/>
      <c r="E23" s="9"/>
      <c r="F23" s="9"/>
      <c r="G23" s="9"/>
      <c r="H23" s="9"/>
      <c r="I23" s="9"/>
      <c r="J23" s="9"/>
      <c r="K23" s="9"/>
      <c r="L23" s="9"/>
    </row>
    <row r="24" spans="1:12" s="5" customFormat="1" ht="10.5" customHeight="1" x14ac:dyDescent="0.2">
      <c r="A24" s="166"/>
    </row>
    <row r="25" spans="1:12" s="5" customFormat="1" ht="14.25" customHeight="1" x14ac:dyDescent="0.2">
      <c r="A25" s="173" t="s">
        <v>3</v>
      </c>
      <c r="B25" s="173"/>
      <c r="C25" s="173"/>
      <c r="D25" s="173"/>
      <c r="E25" s="173"/>
      <c r="F25" s="173"/>
      <c r="G25" s="173"/>
      <c r="H25" s="173"/>
      <c r="I25" s="173"/>
      <c r="J25" s="173"/>
      <c r="K25" s="173"/>
      <c r="L25" s="173"/>
    </row>
    <row r="26" spans="1:12" x14ac:dyDescent="0.2">
      <c r="A26" s="6" t="s">
        <v>4</v>
      </c>
      <c r="B26" s="2"/>
      <c r="C26" s="2"/>
      <c r="D26" s="2"/>
      <c r="E26" s="2"/>
      <c r="F26" s="2"/>
      <c r="G26" s="2"/>
      <c r="H26" s="2"/>
      <c r="I26" s="2"/>
      <c r="J26" s="2"/>
      <c r="K26" s="2"/>
      <c r="L26" s="2"/>
    </row>
    <row r="27" spans="1:12" x14ac:dyDescent="0.2">
      <c r="A27" s="2"/>
      <c r="B27" s="2"/>
      <c r="C27" s="2"/>
      <c r="D27" s="2"/>
      <c r="E27" s="2"/>
      <c r="F27" s="2"/>
      <c r="G27" s="2"/>
      <c r="H27" s="2"/>
      <c r="I27" s="2"/>
      <c r="J27" s="2"/>
      <c r="K27" s="2"/>
      <c r="L27" s="2"/>
    </row>
    <row r="28" spans="1:12" x14ac:dyDescent="0.2">
      <c r="A28" s="2"/>
      <c r="B28" s="2"/>
      <c r="C28" s="2"/>
      <c r="D28" s="2"/>
      <c r="E28" s="2"/>
      <c r="F28" s="2"/>
      <c r="G28" s="2"/>
      <c r="H28" s="2"/>
      <c r="I28" s="2"/>
      <c r="J28" s="2"/>
      <c r="K28" s="2"/>
      <c r="L28" s="2"/>
    </row>
    <row r="29" spans="1:12" ht="12.75" customHeight="1" x14ac:dyDescent="0.2"/>
    <row r="30" spans="1:12" ht="13.5" customHeight="1" x14ac:dyDescent="0.2"/>
    <row r="32" spans="1:12" ht="12" customHeight="1" x14ac:dyDescent="0.2"/>
    <row r="33" ht="13.5" customHeight="1" x14ac:dyDescent="0.2"/>
    <row r="35" ht="14.25" customHeight="1" x14ac:dyDescent="0.2"/>
    <row r="36" ht="14.25" customHeight="1" x14ac:dyDescent="0.2"/>
  </sheetData>
  <sheetProtection algorithmName="SHA-512" hashValue="z2xv6gPfiRLjW/+IwSHTGEUH06R5uAAi/mjEg9EzEuvDE9tMsaFnm0XiSMs6BJHfOUdk6Rh2H1F7Z//kobrvag==" saltValue="+MIA6BWDQkNa0cGDk0G/Nw==" spinCount="100000" sheet="1" objects="1" scenarios="1" selectLockedCells="1" selectUnlockedCells="1"/>
  <mergeCells count="8">
    <mergeCell ref="A18:L20"/>
    <mergeCell ref="A25:L25"/>
    <mergeCell ref="A21:L21"/>
    <mergeCell ref="A5:L7"/>
    <mergeCell ref="A8:L8"/>
    <mergeCell ref="A9:L10"/>
    <mergeCell ref="A12:L13"/>
    <mergeCell ref="A15:L16"/>
  </mergeCells>
  <hyperlinks>
    <hyperlink ref="A8" r:id="rId1" xr:uid="{00000000-0004-0000-0000-000000000000}"/>
    <hyperlink ref="A26" r:id="rId2" xr:uid="{00000000-0004-0000-0000-000001000000}"/>
    <hyperlink ref="A21" r:id="rId3" xr:uid="{00000000-0004-0000-0000-000002000000}"/>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9999"/>
  </sheetPr>
  <dimension ref="A1:G27"/>
  <sheetViews>
    <sheetView showGridLines="0" zoomScaleNormal="100" workbookViewId="0">
      <selection activeCell="J9" sqref="J9"/>
    </sheetView>
  </sheetViews>
  <sheetFormatPr defaultColWidth="9.140625" defaultRowHeight="12.75" x14ac:dyDescent="0.2"/>
  <cols>
    <col min="1" max="1" width="3.85546875" style="78" customWidth="1"/>
    <col min="2" max="2" width="40.5703125" style="82" customWidth="1"/>
    <col min="3" max="4" width="26.42578125" style="83" customWidth="1"/>
    <col min="5" max="5" width="24.5703125" style="83" customWidth="1"/>
    <col min="6" max="6" width="69.140625" style="83" customWidth="1"/>
    <col min="7" max="7" width="9.140625" style="73"/>
    <col min="8" max="8" width="18.140625" style="73" customWidth="1"/>
    <col min="9" max="13" width="15.42578125" style="73" customWidth="1"/>
    <col min="14" max="14" width="13.140625" style="73" bestFit="1" customWidth="1"/>
    <col min="15" max="18" width="9.140625" style="73"/>
    <col min="19" max="19" width="13" style="73" customWidth="1"/>
    <col min="20" max="20" width="15.5703125" style="73" customWidth="1"/>
    <col min="21" max="21" width="20.5703125" style="73" customWidth="1"/>
    <col min="22" max="26" width="9.140625" style="73"/>
    <col min="27" max="27" width="46" style="73" bestFit="1" customWidth="1"/>
    <col min="28" max="28" width="126.42578125" style="73" customWidth="1"/>
    <col min="29" max="16384" width="9.140625" style="73"/>
  </cols>
  <sheetData>
    <row r="1" spans="1:7" x14ac:dyDescent="0.2">
      <c r="A1" s="181" t="s">
        <v>5</v>
      </c>
      <c r="B1" s="182"/>
      <c r="C1" s="183"/>
      <c r="D1" s="183"/>
      <c r="E1" s="183"/>
      <c r="F1" s="184"/>
    </row>
    <row r="2" spans="1:7" ht="15.75" customHeight="1" x14ac:dyDescent="0.2">
      <c r="A2" s="176" t="s">
        <v>6</v>
      </c>
      <c r="B2" s="176"/>
      <c r="C2" s="180"/>
      <c r="D2" s="180"/>
      <c r="E2" s="180"/>
      <c r="F2" s="180"/>
    </row>
    <row r="3" spans="1:7" ht="15.75" customHeight="1" x14ac:dyDescent="0.2">
      <c r="A3" s="74"/>
      <c r="B3" s="75" t="s">
        <v>7</v>
      </c>
      <c r="C3" s="180"/>
      <c r="D3" s="180"/>
      <c r="E3" s="180"/>
      <c r="F3" s="180"/>
    </row>
    <row r="4" spans="1:7" ht="15.75" customHeight="1" x14ac:dyDescent="0.2">
      <c r="A4" s="176" t="s">
        <v>8</v>
      </c>
      <c r="B4" s="176"/>
      <c r="C4" s="180"/>
      <c r="D4" s="180"/>
      <c r="E4" s="180"/>
      <c r="F4" s="180"/>
    </row>
    <row r="5" spans="1:7" ht="51" customHeight="1" x14ac:dyDescent="0.2">
      <c r="A5" s="176" t="s">
        <v>9</v>
      </c>
      <c r="B5" s="176"/>
      <c r="C5" s="177"/>
      <c r="D5" s="178"/>
      <c r="E5" s="178"/>
      <c r="F5" s="179"/>
    </row>
    <row r="6" spans="1:7" ht="15.75" customHeight="1" x14ac:dyDescent="0.2">
      <c r="A6" s="176" t="s">
        <v>10</v>
      </c>
      <c r="B6" s="176"/>
      <c r="C6" s="180"/>
      <c r="D6" s="180"/>
      <c r="E6" s="180"/>
      <c r="F6" s="180"/>
    </row>
    <row r="7" spans="1:7" s="76" customFormat="1" ht="15.75" customHeight="1" x14ac:dyDescent="0.2">
      <c r="A7" s="176" t="s">
        <v>11</v>
      </c>
      <c r="B7" s="176"/>
      <c r="C7" s="189"/>
      <c r="D7" s="190"/>
      <c r="E7" s="190"/>
      <c r="F7" s="191"/>
    </row>
    <row r="8" spans="1:7" s="76" customFormat="1" ht="15.75" customHeight="1" x14ac:dyDescent="0.2">
      <c r="A8" s="176" t="s">
        <v>12</v>
      </c>
      <c r="B8" s="176"/>
      <c r="C8" s="192"/>
      <c r="D8" s="180"/>
      <c r="E8" s="180"/>
      <c r="F8" s="180"/>
      <c r="G8" s="77"/>
    </row>
    <row r="9" spans="1:7" ht="15.75" customHeight="1" x14ac:dyDescent="0.2">
      <c r="B9" s="73"/>
      <c r="C9" s="73"/>
      <c r="D9" s="73"/>
      <c r="E9" s="73"/>
      <c r="F9" s="73"/>
    </row>
    <row r="10" spans="1:7" s="80" customFormat="1" ht="42.75" customHeight="1" x14ac:dyDescent="0.2">
      <c r="A10" s="185" t="s">
        <v>13</v>
      </c>
      <c r="B10" s="185" t="s">
        <v>14</v>
      </c>
      <c r="C10" s="186" t="s">
        <v>15</v>
      </c>
      <c r="D10" s="187"/>
      <c r="E10" s="79" t="s">
        <v>16</v>
      </c>
      <c r="F10" s="79" t="s">
        <v>17</v>
      </c>
    </row>
    <row r="11" spans="1:7" ht="45.75" customHeight="1" x14ac:dyDescent="0.2">
      <c r="A11" s="74">
        <v>1</v>
      </c>
      <c r="B11" s="81" t="s">
        <v>18</v>
      </c>
      <c r="C11" s="188" t="s">
        <v>19</v>
      </c>
      <c r="D11" s="188"/>
      <c r="E11" s="11"/>
      <c r="F11" s="12"/>
    </row>
    <row r="12" spans="1:7" ht="38.25" customHeight="1" x14ac:dyDescent="0.2">
      <c r="A12" s="74">
        <v>2</v>
      </c>
      <c r="B12" s="81" t="s">
        <v>20</v>
      </c>
      <c r="C12" s="188" t="s">
        <v>21</v>
      </c>
      <c r="D12" s="188"/>
      <c r="E12" s="11"/>
      <c r="F12" s="13"/>
    </row>
    <row r="13" spans="1:7" ht="68.25" customHeight="1" x14ac:dyDescent="0.2">
      <c r="A13" s="74">
        <v>3</v>
      </c>
      <c r="B13" s="81" t="s">
        <v>22</v>
      </c>
      <c r="C13" s="188" t="s">
        <v>23</v>
      </c>
      <c r="D13" s="188"/>
      <c r="E13" s="11"/>
      <c r="F13" s="13"/>
    </row>
    <row r="14" spans="1:7" ht="39.75" customHeight="1" x14ac:dyDescent="0.2">
      <c r="A14" s="74">
        <v>4</v>
      </c>
      <c r="B14" s="81" t="s">
        <v>24</v>
      </c>
      <c r="C14" s="188" t="s">
        <v>25</v>
      </c>
      <c r="D14" s="188"/>
      <c r="E14" s="11"/>
      <c r="F14" s="13"/>
    </row>
    <row r="15" spans="1:7" ht="54" customHeight="1" x14ac:dyDescent="0.2">
      <c r="A15" s="74">
        <v>5</v>
      </c>
      <c r="B15" s="81" t="s">
        <v>26</v>
      </c>
      <c r="C15" s="188" t="s">
        <v>27</v>
      </c>
      <c r="D15" s="188"/>
      <c r="E15" s="11"/>
      <c r="F15" s="13"/>
    </row>
    <row r="16" spans="1:7" ht="51" customHeight="1" x14ac:dyDescent="0.2">
      <c r="A16" s="74">
        <v>6</v>
      </c>
      <c r="B16" s="81" t="s">
        <v>28</v>
      </c>
      <c r="C16" s="188" t="s">
        <v>29</v>
      </c>
      <c r="D16" s="188"/>
      <c r="E16" s="11"/>
      <c r="F16" s="13"/>
    </row>
    <row r="17" spans="1:6" ht="67.5" customHeight="1" x14ac:dyDescent="0.2">
      <c r="A17" s="74">
        <v>7</v>
      </c>
      <c r="B17" s="81" t="s">
        <v>30</v>
      </c>
      <c r="C17" s="188" t="s">
        <v>31</v>
      </c>
      <c r="D17" s="188"/>
      <c r="E17" s="11"/>
      <c r="F17" s="13"/>
    </row>
    <row r="18" spans="1:6" ht="78.599999999999994" customHeight="1" x14ac:dyDescent="0.2">
      <c r="A18" s="74">
        <v>8</v>
      </c>
      <c r="B18" s="81" t="s">
        <v>32</v>
      </c>
      <c r="C18" s="188" t="s">
        <v>33</v>
      </c>
      <c r="D18" s="188"/>
      <c r="E18" s="11"/>
      <c r="F18" s="167"/>
    </row>
    <row r="19" spans="1:6" ht="85.5" customHeight="1" x14ac:dyDescent="0.2">
      <c r="A19" s="74">
        <v>9</v>
      </c>
      <c r="B19" s="81" t="s">
        <v>34</v>
      </c>
      <c r="C19" s="188" t="s">
        <v>35</v>
      </c>
      <c r="D19" s="188"/>
      <c r="E19" s="11"/>
      <c r="F19" s="13"/>
    </row>
    <row r="20" spans="1:6" ht="49.5" customHeight="1" x14ac:dyDescent="0.2">
      <c r="A20" s="74">
        <v>10</v>
      </c>
      <c r="B20" s="81" t="s">
        <v>36</v>
      </c>
      <c r="C20" s="188" t="s">
        <v>37</v>
      </c>
      <c r="D20" s="188"/>
      <c r="E20" s="11"/>
      <c r="F20" s="13"/>
    </row>
    <row r="21" spans="1:6" ht="85.5" customHeight="1" x14ac:dyDescent="0.2">
      <c r="A21" s="74">
        <v>11</v>
      </c>
      <c r="B21" s="81" t="s">
        <v>38</v>
      </c>
      <c r="C21" s="188" t="s">
        <v>39</v>
      </c>
      <c r="D21" s="188"/>
      <c r="E21" s="11"/>
      <c r="F21" s="167"/>
    </row>
    <row r="22" spans="1:6" ht="54.75" customHeight="1" x14ac:dyDescent="0.2">
      <c r="A22" s="74">
        <v>12</v>
      </c>
      <c r="B22" s="81" t="s">
        <v>40</v>
      </c>
      <c r="C22" s="188" t="s">
        <v>41</v>
      </c>
      <c r="D22" s="188"/>
      <c r="E22" s="11"/>
      <c r="F22" s="13"/>
    </row>
    <row r="23" spans="1:6" ht="78" customHeight="1" x14ac:dyDescent="0.2">
      <c r="A23" s="74">
        <v>13</v>
      </c>
      <c r="B23" s="81" t="s">
        <v>42</v>
      </c>
      <c r="C23" s="188" t="s">
        <v>43</v>
      </c>
      <c r="D23" s="188"/>
      <c r="E23" s="11"/>
      <c r="F23" s="13"/>
    </row>
    <row r="24" spans="1:6" ht="81" customHeight="1" x14ac:dyDescent="0.2">
      <c r="A24" s="74">
        <v>14</v>
      </c>
      <c r="B24" s="81" t="s">
        <v>44</v>
      </c>
      <c r="C24" s="188" t="s">
        <v>166</v>
      </c>
      <c r="D24" s="188"/>
      <c r="E24" s="11"/>
      <c r="F24" s="13"/>
    </row>
    <row r="25" spans="1:6" ht="81" customHeight="1" x14ac:dyDescent="0.2">
      <c r="A25" s="74">
        <v>15</v>
      </c>
      <c r="B25" s="81" t="s">
        <v>45</v>
      </c>
      <c r="C25" s="194" t="s">
        <v>46</v>
      </c>
      <c r="D25" s="195"/>
      <c r="E25" s="11"/>
      <c r="F25" s="13"/>
    </row>
    <row r="26" spans="1:6" ht="70.5" customHeight="1" x14ac:dyDescent="0.2">
      <c r="A26" s="74">
        <v>16</v>
      </c>
      <c r="B26" s="81" t="s">
        <v>47</v>
      </c>
      <c r="C26" s="188" t="s">
        <v>48</v>
      </c>
      <c r="D26" s="188"/>
      <c r="E26" s="11"/>
      <c r="F26" s="13"/>
    </row>
    <row r="27" spans="1:6" x14ac:dyDescent="0.2">
      <c r="B27" s="193"/>
      <c r="C27" s="193"/>
      <c r="D27" s="193"/>
      <c r="E27" s="193"/>
      <c r="F27" s="193"/>
    </row>
  </sheetData>
  <sheetProtection sheet="1" scenarios="1" formatCells="0" formatColumns="0" formatRows="0" insertColumns="0" insertRows="0" sort="0"/>
  <mergeCells count="34">
    <mergeCell ref="B27:F27"/>
    <mergeCell ref="C13:D13"/>
    <mergeCell ref="C14:D14"/>
    <mergeCell ref="C15:D15"/>
    <mergeCell ref="C16:D16"/>
    <mergeCell ref="C17:D17"/>
    <mergeCell ref="C24:D24"/>
    <mergeCell ref="C26:D26"/>
    <mergeCell ref="C18:D18"/>
    <mergeCell ref="C19:D19"/>
    <mergeCell ref="C20:D20"/>
    <mergeCell ref="C21:D21"/>
    <mergeCell ref="C22:D22"/>
    <mergeCell ref="C23:D23"/>
    <mergeCell ref="C25:D25"/>
    <mergeCell ref="A10:B10"/>
    <mergeCell ref="C10:D10"/>
    <mergeCell ref="C11:D11"/>
    <mergeCell ref="C12:D12"/>
    <mergeCell ref="A7:B7"/>
    <mergeCell ref="C7:F7"/>
    <mergeCell ref="A8:B8"/>
    <mergeCell ref="C8:F8"/>
    <mergeCell ref="A5:B5"/>
    <mergeCell ref="C5:F5"/>
    <mergeCell ref="A6:B6"/>
    <mergeCell ref="C6:F6"/>
    <mergeCell ref="A1:B1"/>
    <mergeCell ref="C1:F1"/>
    <mergeCell ref="A2:B2"/>
    <mergeCell ref="C2:F2"/>
    <mergeCell ref="C3:F3"/>
    <mergeCell ref="A4:B4"/>
    <mergeCell ref="C4:F4"/>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'Drop down list'!$C$4:$C$5</xm:f>
          </x14:formula1>
          <xm:sqref>E11:E26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6699"/>
  </sheetPr>
  <dimension ref="A1:AV131"/>
  <sheetViews>
    <sheetView showGridLines="0" topLeftCell="A88" zoomScaleNormal="100" workbookViewId="0">
      <selection activeCell="G11" sqref="G11"/>
    </sheetView>
  </sheetViews>
  <sheetFormatPr defaultColWidth="9.140625" defaultRowHeight="12.75" x14ac:dyDescent="0.2"/>
  <cols>
    <col min="1" max="1" width="14.42578125" style="78" customWidth="1"/>
    <col min="2" max="2" width="47.5703125" style="82" customWidth="1"/>
    <col min="3" max="4" width="26.42578125" style="83" customWidth="1"/>
    <col min="5" max="5" width="35.5703125" style="83" customWidth="1"/>
    <col min="6" max="6" width="27" style="83" customWidth="1"/>
    <col min="7" max="7" width="18" style="73" customWidth="1"/>
    <col min="8" max="8" width="16.5703125" style="73" customWidth="1"/>
    <col min="9" max="9" width="18.5703125" style="73" customWidth="1"/>
    <col min="10" max="10" width="27.5703125" style="73" customWidth="1"/>
    <col min="11" max="11" width="22.42578125" style="73" customWidth="1"/>
    <col min="12" max="13" width="19" style="73" customWidth="1"/>
    <col min="14" max="14" width="22" style="73" bestFit="1" customWidth="1"/>
    <col min="15" max="15" width="16.140625" style="78" customWidth="1"/>
    <col min="16" max="18" width="11" style="78" customWidth="1"/>
    <col min="19" max="19" width="14.85546875" style="73" customWidth="1"/>
    <col min="20" max="20" width="29.140625" style="73" customWidth="1"/>
    <col min="21" max="25" width="9.140625" style="73"/>
    <col min="26" max="26" width="46" style="73" bestFit="1" customWidth="1"/>
    <col min="27" max="27" width="126.42578125" style="73" customWidth="1"/>
    <col min="28" max="16384" width="9.140625" style="73"/>
  </cols>
  <sheetData>
    <row r="1" spans="1:47" x14ac:dyDescent="0.2">
      <c r="A1" s="319" t="s">
        <v>5</v>
      </c>
      <c r="B1" s="320"/>
      <c r="C1" s="321"/>
      <c r="D1" s="321"/>
      <c r="E1" s="321"/>
      <c r="F1" s="322"/>
    </row>
    <row r="2" spans="1:47" x14ac:dyDescent="0.2">
      <c r="A2" s="176" t="s">
        <v>6</v>
      </c>
      <c r="B2" s="176"/>
      <c r="C2" s="304"/>
      <c r="D2" s="304"/>
      <c r="E2" s="304"/>
      <c r="F2" s="304"/>
    </row>
    <row r="3" spans="1:47" x14ac:dyDescent="0.2">
      <c r="A3" s="317" t="s">
        <v>7</v>
      </c>
      <c r="B3" s="318"/>
      <c r="C3" s="304"/>
      <c r="D3" s="304"/>
      <c r="E3" s="304"/>
      <c r="F3" s="304"/>
    </row>
    <row r="4" spans="1:47" x14ac:dyDescent="0.2">
      <c r="A4" s="176" t="s">
        <v>8</v>
      </c>
      <c r="B4" s="176"/>
      <c r="C4" s="304"/>
      <c r="D4" s="304"/>
      <c r="E4" s="304"/>
      <c r="F4" s="304"/>
    </row>
    <row r="5" spans="1:47" ht="36" customHeight="1" x14ac:dyDescent="0.2">
      <c r="A5" s="176" t="s">
        <v>9</v>
      </c>
      <c r="B5" s="176"/>
      <c r="C5" s="302"/>
      <c r="D5" s="304"/>
      <c r="E5" s="304"/>
      <c r="F5" s="304"/>
    </row>
    <row r="6" spans="1:47" ht="14.25" x14ac:dyDescent="0.2">
      <c r="A6" s="176" t="s">
        <v>10</v>
      </c>
      <c r="B6" s="176"/>
      <c r="C6" s="304"/>
      <c r="D6" s="304"/>
      <c r="E6" s="304"/>
      <c r="F6" s="304"/>
    </row>
    <row r="7" spans="1:47" s="76" customFormat="1" x14ac:dyDescent="0.2">
      <c r="A7" s="176" t="s">
        <v>11</v>
      </c>
      <c r="B7" s="176"/>
      <c r="C7" s="304"/>
      <c r="D7" s="304"/>
      <c r="E7" s="304"/>
      <c r="F7" s="304"/>
      <c r="O7" s="84"/>
      <c r="P7" s="84"/>
      <c r="Q7" s="84"/>
      <c r="R7" s="84"/>
    </row>
    <row r="8" spans="1:47" s="76" customFormat="1" x14ac:dyDescent="0.2">
      <c r="A8" s="176" t="s">
        <v>49</v>
      </c>
      <c r="B8" s="176"/>
      <c r="C8" s="316"/>
      <c r="D8" s="304"/>
      <c r="E8" s="304"/>
      <c r="F8" s="304"/>
      <c r="G8" s="77"/>
      <c r="O8" s="84"/>
      <c r="P8" s="84"/>
      <c r="Q8" s="84"/>
      <c r="R8" s="84"/>
    </row>
    <row r="9" spans="1:47" x14ac:dyDescent="0.2">
      <c r="A9" s="176" t="s">
        <v>50</v>
      </c>
      <c r="B9" s="176"/>
      <c r="C9" s="304"/>
      <c r="D9" s="304"/>
      <c r="E9" s="304"/>
      <c r="F9" s="304"/>
      <c r="G9" s="85"/>
    </row>
    <row r="10" spans="1:47" ht="64.5" customHeight="1" x14ac:dyDescent="0.2">
      <c r="A10" s="317" t="s">
        <v>51</v>
      </c>
      <c r="B10" s="318"/>
      <c r="C10" s="313"/>
      <c r="D10" s="314"/>
      <c r="E10" s="314"/>
      <c r="F10" s="315"/>
      <c r="G10" s="85"/>
    </row>
    <row r="11" spans="1:47" ht="39" customHeight="1" x14ac:dyDescent="0.2">
      <c r="A11" s="176" t="s">
        <v>52</v>
      </c>
      <c r="B11" s="176"/>
      <c r="C11" s="313"/>
      <c r="D11" s="314"/>
      <c r="E11" s="314"/>
      <c r="F11" s="315"/>
      <c r="G11" s="86"/>
    </row>
    <row r="12" spans="1:47" ht="15" customHeight="1" x14ac:dyDescent="0.2">
      <c r="A12" s="176" t="s">
        <v>53</v>
      </c>
      <c r="B12" s="176"/>
      <c r="C12" s="313"/>
      <c r="D12" s="314"/>
      <c r="E12" s="314"/>
      <c r="F12" s="315"/>
      <c r="G12" s="86"/>
    </row>
    <row r="13" spans="1:47" x14ac:dyDescent="0.2">
      <c r="A13" s="317" t="s">
        <v>55</v>
      </c>
      <c r="B13" s="318"/>
      <c r="C13" s="313"/>
      <c r="D13" s="314"/>
      <c r="E13" s="314"/>
      <c r="F13" s="315"/>
      <c r="G13" s="86"/>
    </row>
    <row r="14" spans="1:47" s="87" customFormat="1" x14ac:dyDescent="0.2">
      <c r="A14" s="311"/>
      <c r="B14" s="311"/>
      <c r="C14" s="312"/>
      <c r="D14" s="312"/>
      <c r="E14" s="312"/>
      <c r="F14" s="312"/>
      <c r="G14" s="86"/>
      <c r="H14" s="73"/>
      <c r="I14" s="73"/>
      <c r="J14" s="73"/>
      <c r="K14" s="73"/>
      <c r="L14" s="73"/>
      <c r="M14" s="73"/>
      <c r="N14" s="73"/>
      <c r="O14" s="78"/>
      <c r="P14" s="78"/>
      <c r="Q14" s="78"/>
      <c r="R14" s="78"/>
      <c r="S14" s="73"/>
      <c r="T14" s="73"/>
      <c r="U14" s="73"/>
      <c r="V14" s="73"/>
      <c r="W14" s="73"/>
      <c r="X14" s="73"/>
      <c r="Y14" s="73"/>
      <c r="AB14" s="73"/>
      <c r="AC14" s="73"/>
      <c r="AD14" s="73"/>
      <c r="AE14" s="73"/>
      <c r="AF14" s="73"/>
      <c r="AG14" s="73"/>
      <c r="AH14" s="73"/>
      <c r="AI14" s="73"/>
      <c r="AJ14" s="73"/>
      <c r="AK14" s="73"/>
      <c r="AL14" s="73"/>
      <c r="AM14" s="73"/>
      <c r="AN14" s="73"/>
      <c r="AO14" s="73"/>
      <c r="AP14" s="73"/>
      <c r="AQ14" s="73"/>
      <c r="AR14" s="73"/>
      <c r="AS14" s="73"/>
      <c r="AT14" s="73"/>
      <c r="AU14" s="73"/>
    </row>
    <row r="15" spans="1:47" ht="12.75" customHeight="1" x14ac:dyDescent="0.2">
      <c r="A15" s="311"/>
      <c r="B15" s="311"/>
      <c r="C15" s="312"/>
      <c r="D15" s="312"/>
      <c r="E15" s="312"/>
      <c r="F15" s="312"/>
      <c r="G15" s="86"/>
    </row>
    <row r="16" spans="1:47" ht="52.5" customHeight="1" x14ac:dyDescent="0.2">
      <c r="A16" s="330" t="s">
        <v>184</v>
      </c>
      <c r="B16" s="331"/>
      <c r="C16" s="331"/>
      <c r="D16" s="331"/>
      <c r="E16" s="331"/>
      <c r="F16" s="331"/>
      <c r="G16" s="332"/>
      <c r="I16" s="201" t="s">
        <v>173</v>
      </c>
      <c r="J16" s="202"/>
      <c r="K16" s="202"/>
      <c r="L16" s="202"/>
      <c r="M16" s="202"/>
      <c r="N16" s="202"/>
      <c r="O16" s="203"/>
    </row>
    <row r="17" spans="1:18" s="80" customFormat="1" ht="33.75" customHeight="1" x14ac:dyDescent="0.2">
      <c r="A17" s="274"/>
      <c r="B17" s="275"/>
      <c r="C17" s="88" t="s">
        <v>56</v>
      </c>
      <c r="D17" s="88" t="s">
        <v>175</v>
      </c>
      <c r="E17" s="88" t="s">
        <v>174</v>
      </c>
      <c r="F17" s="88" t="s">
        <v>57</v>
      </c>
      <c r="G17" s="88" t="s">
        <v>58</v>
      </c>
      <c r="I17" s="274"/>
      <c r="J17" s="275"/>
      <c r="K17" s="88" t="s">
        <v>56</v>
      </c>
      <c r="L17" s="88" t="s">
        <v>175</v>
      </c>
      <c r="M17" s="88" t="s">
        <v>174</v>
      </c>
      <c r="N17" s="88" t="s">
        <v>57</v>
      </c>
      <c r="O17" s="88" t="s">
        <v>58</v>
      </c>
      <c r="P17" s="83"/>
      <c r="Q17" s="83"/>
      <c r="R17" s="83"/>
    </row>
    <row r="18" spans="1:18" s="80" customFormat="1" ht="33.75" customHeight="1" x14ac:dyDescent="0.2">
      <c r="A18" s="242" t="s">
        <v>59</v>
      </c>
      <c r="B18" s="243"/>
      <c r="C18" s="61">
        <f>C94+D94+E94+F94</f>
        <v>0</v>
      </c>
      <c r="D18" s="61">
        <f>G94+H94+I94+J94+K94</f>
        <v>0</v>
      </c>
      <c r="E18" s="61" t="e">
        <f>L94+N94</f>
        <v>#VALUE!</v>
      </c>
      <c r="F18" s="61">
        <f>O94+P94+Q94+R94</f>
        <v>0</v>
      </c>
      <c r="G18" s="61">
        <f>T94</f>
        <v>0</v>
      </c>
      <c r="I18" s="242" t="s">
        <v>59</v>
      </c>
      <c r="J18" s="243"/>
      <c r="K18" s="61">
        <f>C126+D126+E126+F126</f>
        <v>0</v>
      </c>
      <c r="L18" s="61">
        <f>G126+H126+I126+J126+K126</f>
        <v>0</v>
      </c>
      <c r="M18" s="61" t="e">
        <f>L126+N126</f>
        <v>#VALUE!</v>
      </c>
      <c r="N18" s="61">
        <f>O126+P126+Q126+R126</f>
        <v>0</v>
      </c>
      <c r="O18" s="61">
        <f>T126</f>
        <v>0</v>
      </c>
      <c r="P18" s="83"/>
      <c r="Q18" s="83"/>
      <c r="R18" s="83"/>
    </row>
    <row r="19" spans="1:18" ht="33.75" customHeight="1" x14ac:dyDescent="0.2">
      <c r="A19" s="325" t="s">
        <v>60</v>
      </c>
      <c r="B19" s="326"/>
      <c r="C19" s="10" t="e">
        <f>C18/$C$6</f>
        <v>#DIV/0!</v>
      </c>
      <c r="D19" s="10" t="e">
        <f t="shared" ref="D19" si="0">D18/$C$6</f>
        <v>#DIV/0!</v>
      </c>
      <c r="E19" s="10" t="e">
        <f>E18/$C$6</f>
        <v>#VALUE!</v>
      </c>
      <c r="F19" s="10" t="e">
        <f>F18/$C$6</f>
        <v>#DIV/0!</v>
      </c>
      <c r="G19" s="10" t="e">
        <f>G18/$C$6</f>
        <v>#DIV/0!</v>
      </c>
      <c r="I19" s="325" t="s">
        <v>60</v>
      </c>
      <c r="J19" s="326"/>
      <c r="K19" s="10" t="e">
        <f>K18/$C$6</f>
        <v>#DIV/0!</v>
      </c>
      <c r="L19" s="10" t="e">
        <f t="shared" ref="L19" si="1">L18/$C$6</f>
        <v>#DIV/0!</v>
      </c>
      <c r="M19" s="10" t="e">
        <f>M18/$C$6</f>
        <v>#VALUE!</v>
      </c>
      <c r="N19" s="10" t="e">
        <f t="shared" ref="N19" si="2">N18/$C$6</f>
        <v>#DIV/0!</v>
      </c>
      <c r="O19" s="10" t="e">
        <f t="shared" ref="O19" si="3">O18/$C$6</f>
        <v>#DIV/0!</v>
      </c>
      <c r="P19" s="89"/>
      <c r="Q19" s="89"/>
    </row>
    <row r="20" spans="1:18" ht="69" customHeight="1" x14ac:dyDescent="0.2">
      <c r="A20" s="333" t="s">
        <v>185</v>
      </c>
      <c r="B20" s="334"/>
      <c r="C20" s="327" t="s">
        <v>200</v>
      </c>
      <c r="D20" s="328"/>
      <c r="E20" s="328"/>
      <c r="F20" s="328"/>
      <c r="G20" s="329"/>
      <c r="I20" s="333" t="s">
        <v>186</v>
      </c>
      <c r="J20" s="334"/>
      <c r="K20" s="327" t="s">
        <v>199</v>
      </c>
      <c r="L20" s="328"/>
      <c r="M20" s="328"/>
      <c r="N20" s="328"/>
      <c r="O20" s="329"/>
      <c r="P20" s="89"/>
      <c r="Q20" s="89"/>
    </row>
    <row r="21" spans="1:18" ht="15.75" customHeight="1" x14ac:dyDescent="0.2">
      <c r="A21" s="90"/>
      <c r="B21" s="90"/>
      <c r="C21" s="91"/>
      <c r="D21" s="91"/>
      <c r="E21" s="91"/>
      <c r="F21" s="91"/>
      <c r="G21" s="92"/>
      <c r="H21" s="93"/>
      <c r="I21" s="93"/>
      <c r="J21" s="89"/>
      <c r="K21" s="89"/>
      <c r="L21" s="89"/>
      <c r="M21" s="89"/>
      <c r="N21" s="94"/>
      <c r="O21" s="89"/>
      <c r="P21" s="89"/>
      <c r="Q21" s="89"/>
    </row>
    <row r="22" spans="1:18" ht="80.099999999999994" customHeight="1" x14ac:dyDescent="0.2">
      <c r="A22" s="290" t="s">
        <v>61</v>
      </c>
      <c r="B22" s="290"/>
      <c r="C22" s="302"/>
      <c r="D22" s="302"/>
      <c r="E22" s="302"/>
      <c r="F22" s="302"/>
      <c r="G22" s="86"/>
      <c r="H22" s="93"/>
      <c r="I22" s="93"/>
      <c r="J22" s="89"/>
      <c r="K22" s="89"/>
      <c r="L22" s="89"/>
      <c r="M22" s="89"/>
      <c r="N22" s="94"/>
      <c r="O22" s="89"/>
      <c r="P22" s="89"/>
      <c r="Q22" s="89"/>
    </row>
    <row r="23" spans="1:18" s="97" customFormat="1" x14ac:dyDescent="0.2">
      <c r="A23" s="95"/>
      <c r="B23" s="95"/>
      <c r="C23" s="96"/>
      <c r="D23" s="91"/>
      <c r="E23" s="91"/>
      <c r="F23" s="96"/>
      <c r="G23" s="92"/>
      <c r="H23" s="93"/>
      <c r="I23" s="93"/>
      <c r="J23" s="89"/>
      <c r="K23" s="89"/>
      <c r="L23" s="89"/>
      <c r="M23" s="89"/>
      <c r="N23" s="94"/>
      <c r="O23" s="89"/>
      <c r="P23" s="89"/>
      <c r="Q23" s="89"/>
      <c r="R23" s="91"/>
    </row>
    <row r="24" spans="1:18" ht="33" customHeight="1" x14ac:dyDescent="0.2">
      <c r="A24" s="196" t="s">
        <v>189</v>
      </c>
      <c r="B24" s="197"/>
      <c r="C24" s="301" t="s">
        <v>187</v>
      </c>
      <c r="D24" s="301"/>
      <c r="E24" s="301"/>
      <c r="F24" s="98" t="s">
        <v>188</v>
      </c>
      <c r="G24" s="86"/>
      <c r="H24" s="93"/>
      <c r="I24" s="93"/>
      <c r="J24" s="89"/>
      <c r="K24" s="89"/>
      <c r="L24" s="89"/>
      <c r="M24" s="89"/>
      <c r="N24" s="94"/>
      <c r="O24" s="89"/>
      <c r="P24" s="89"/>
      <c r="Q24" s="89"/>
    </row>
    <row r="25" spans="1:18" ht="24.75" customHeight="1" x14ac:dyDescent="0.2">
      <c r="A25" s="196"/>
      <c r="B25" s="197"/>
      <c r="C25" s="302" t="s">
        <v>169</v>
      </c>
      <c r="D25" s="302"/>
      <c r="E25" s="302"/>
      <c r="F25" s="70"/>
      <c r="G25" s="86"/>
      <c r="H25" s="93"/>
      <c r="I25" s="93"/>
      <c r="J25" s="99"/>
      <c r="K25" s="99"/>
      <c r="L25" s="99"/>
      <c r="M25" s="99"/>
      <c r="N25" s="94"/>
      <c r="O25" s="89"/>
      <c r="P25" s="89"/>
      <c r="Q25" s="89"/>
    </row>
    <row r="26" spans="1:18" ht="12.75" customHeight="1" x14ac:dyDescent="0.2">
      <c r="A26" s="196"/>
      <c r="B26" s="197"/>
      <c r="C26" s="303"/>
      <c r="D26" s="303"/>
      <c r="E26" s="303"/>
      <c r="F26" s="70"/>
      <c r="G26" s="86"/>
      <c r="H26" s="93"/>
      <c r="I26" s="93"/>
      <c r="J26" s="89"/>
      <c r="K26" s="89"/>
      <c r="L26" s="89"/>
      <c r="M26" s="89"/>
      <c r="N26" s="94"/>
      <c r="O26" s="89"/>
      <c r="P26" s="89"/>
      <c r="Q26" s="89"/>
    </row>
    <row r="27" spans="1:18" s="80" customFormat="1" x14ac:dyDescent="0.2">
      <c r="A27" s="299"/>
      <c r="B27" s="300"/>
      <c r="C27" s="304"/>
      <c r="D27" s="304"/>
      <c r="E27" s="304"/>
      <c r="F27" s="70"/>
      <c r="G27" s="86"/>
      <c r="H27" s="93"/>
      <c r="I27" s="93"/>
      <c r="J27" s="99"/>
      <c r="K27" s="99"/>
      <c r="L27" s="99"/>
      <c r="M27" s="99"/>
      <c r="N27" s="94"/>
      <c r="O27" s="89"/>
      <c r="P27" s="89"/>
      <c r="Q27" s="89"/>
      <c r="R27" s="83"/>
    </row>
    <row r="28" spans="1:18" s="103" customFormat="1" x14ac:dyDescent="0.2">
      <c r="A28" s="100"/>
      <c r="B28" s="100"/>
      <c r="C28" s="101"/>
      <c r="D28" s="101"/>
      <c r="E28" s="101"/>
      <c r="F28" s="102"/>
      <c r="G28" s="92"/>
      <c r="O28" s="101"/>
      <c r="P28" s="101"/>
      <c r="Q28" s="101"/>
      <c r="R28" s="101"/>
    </row>
    <row r="29" spans="1:18" s="80" customFormat="1" ht="27.75" x14ac:dyDescent="0.2">
      <c r="A29" s="196" t="s">
        <v>190</v>
      </c>
      <c r="B29" s="197"/>
      <c r="C29" s="301" t="s">
        <v>107</v>
      </c>
      <c r="D29" s="301"/>
      <c r="E29" s="301"/>
      <c r="F29" s="98" t="s">
        <v>63</v>
      </c>
      <c r="G29" s="86"/>
      <c r="O29" s="83"/>
      <c r="P29" s="83"/>
      <c r="Q29" s="83"/>
      <c r="R29" s="83"/>
    </row>
    <row r="30" spans="1:18" s="80" customFormat="1" ht="12.75" customHeight="1" x14ac:dyDescent="0.2">
      <c r="A30" s="196"/>
      <c r="B30" s="197"/>
      <c r="C30" s="304" t="s">
        <v>64</v>
      </c>
      <c r="D30" s="304"/>
      <c r="E30" s="304"/>
      <c r="F30" s="22"/>
      <c r="G30" s="86"/>
      <c r="O30" s="83"/>
      <c r="P30" s="83"/>
      <c r="Q30" s="83"/>
      <c r="R30" s="83"/>
    </row>
    <row r="31" spans="1:18" x14ac:dyDescent="0.2">
      <c r="A31" s="196"/>
      <c r="B31" s="197"/>
      <c r="C31" s="303"/>
      <c r="D31" s="303"/>
      <c r="E31" s="303"/>
      <c r="F31" s="22"/>
    </row>
    <row r="32" spans="1:18" x14ac:dyDescent="0.2">
      <c r="A32" s="196"/>
      <c r="B32" s="197"/>
      <c r="C32" s="198"/>
      <c r="D32" s="199"/>
      <c r="E32" s="200"/>
      <c r="F32" s="22"/>
      <c r="J32" s="80"/>
      <c r="K32" s="80"/>
      <c r="L32" s="80"/>
    </row>
    <row r="33" spans="1:48" x14ac:dyDescent="0.2">
      <c r="A33" s="196"/>
      <c r="B33" s="197"/>
      <c r="C33" s="198"/>
      <c r="D33" s="199"/>
      <c r="E33" s="200"/>
      <c r="F33" s="22"/>
      <c r="J33" s="80"/>
      <c r="K33" s="80"/>
      <c r="L33" s="80"/>
    </row>
    <row r="34" spans="1:48" x14ac:dyDescent="0.2">
      <c r="A34" s="196"/>
      <c r="B34" s="197"/>
      <c r="C34" s="198"/>
      <c r="D34" s="199"/>
      <c r="E34" s="200"/>
      <c r="F34" s="22"/>
      <c r="J34" s="80"/>
      <c r="K34" s="80"/>
      <c r="L34" s="80"/>
    </row>
    <row r="35" spans="1:48" x14ac:dyDescent="0.2">
      <c r="A35" s="196"/>
      <c r="B35" s="197"/>
      <c r="C35" s="198"/>
      <c r="D35" s="199"/>
      <c r="E35" s="200"/>
      <c r="F35" s="22"/>
      <c r="J35" s="80"/>
      <c r="K35" s="80"/>
      <c r="L35" s="80"/>
    </row>
    <row r="36" spans="1:48" x14ac:dyDescent="0.2">
      <c r="A36" s="196"/>
      <c r="B36" s="197"/>
      <c r="C36" s="198"/>
      <c r="D36" s="199"/>
      <c r="E36" s="200"/>
      <c r="F36" s="22"/>
      <c r="J36" s="80"/>
      <c r="K36" s="80"/>
      <c r="L36" s="80"/>
    </row>
    <row r="37" spans="1:48" x14ac:dyDescent="0.2">
      <c r="B37" s="193"/>
      <c r="C37" s="193"/>
      <c r="D37" s="193"/>
      <c r="E37" s="193"/>
      <c r="F37" s="193"/>
    </row>
    <row r="38" spans="1:48" s="87" customFormat="1" x14ac:dyDescent="0.2">
      <c r="A38" s="73"/>
      <c r="B38" s="289"/>
      <c r="C38" s="289"/>
      <c r="D38" s="289"/>
      <c r="E38" s="289"/>
      <c r="F38" s="289"/>
      <c r="G38" s="73"/>
      <c r="H38" s="73"/>
      <c r="I38" s="73"/>
      <c r="J38" s="73"/>
      <c r="K38" s="73"/>
      <c r="L38" s="73"/>
      <c r="M38" s="73"/>
      <c r="N38" s="73"/>
      <c r="O38" s="78"/>
      <c r="P38" s="78"/>
      <c r="Q38" s="78"/>
      <c r="R38" s="78"/>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row>
    <row r="39" spans="1:48" s="87" customFormat="1" ht="27.75" customHeight="1" x14ac:dyDescent="0.2">
      <c r="A39" s="290" t="s">
        <v>111</v>
      </c>
      <c r="B39" s="290"/>
      <c r="C39" s="295" t="s">
        <v>157</v>
      </c>
      <c r="D39" s="310"/>
      <c r="E39" s="305" t="s">
        <v>156</v>
      </c>
      <c r="F39" s="291" t="s">
        <v>131</v>
      </c>
      <c r="G39" s="292"/>
      <c r="H39" s="295" t="s">
        <v>65</v>
      </c>
      <c r="I39" s="296"/>
      <c r="J39" s="73"/>
      <c r="K39" s="73"/>
      <c r="L39" s="73"/>
      <c r="M39" s="73"/>
      <c r="N39" s="78"/>
      <c r="O39" s="78"/>
      <c r="P39" s="78"/>
      <c r="Q39" s="78"/>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3"/>
      <c r="AS39" s="73"/>
      <c r="AT39" s="73"/>
      <c r="AU39" s="73"/>
      <c r="AV39" s="73"/>
    </row>
    <row r="40" spans="1:48" s="87" customFormat="1" ht="42" customHeight="1" x14ac:dyDescent="0.2">
      <c r="A40" s="297" t="s">
        <v>66</v>
      </c>
      <c r="B40" s="298"/>
      <c r="C40" s="104" t="s">
        <v>135</v>
      </c>
      <c r="D40" s="104" t="s">
        <v>67</v>
      </c>
      <c r="E40" s="306"/>
      <c r="F40" s="293"/>
      <c r="G40" s="294"/>
      <c r="H40" s="104" t="s">
        <v>149</v>
      </c>
      <c r="I40" s="104" t="s">
        <v>150</v>
      </c>
      <c r="J40" s="73"/>
      <c r="K40" s="73"/>
      <c r="L40" s="73"/>
      <c r="M40" s="73"/>
      <c r="N40" s="78"/>
      <c r="O40" s="78"/>
      <c r="P40" s="78"/>
      <c r="Q40" s="78"/>
      <c r="R40" s="73"/>
      <c r="S40" s="73"/>
      <c r="T40" s="73"/>
      <c r="U40" s="73"/>
      <c r="V40" s="73"/>
      <c r="W40" s="73"/>
      <c r="X40" s="73"/>
      <c r="Y40" s="73"/>
      <c r="Z40" s="73"/>
      <c r="AA40" s="73"/>
      <c r="AB40" s="73"/>
      <c r="AC40" s="73"/>
      <c r="AD40" s="73"/>
      <c r="AE40" s="73"/>
      <c r="AF40" s="73"/>
      <c r="AG40" s="73"/>
      <c r="AH40" s="73"/>
      <c r="AI40" s="73"/>
      <c r="AJ40" s="73"/>
      <c r="AK40" s="73"/>
      <c r="AL40" s="73"/>
      <c r="AM40" s="73"/>
      <c r="AN40" s="73"/>
      <c r="AO40" s="73"/>
      <c r="AP40" s="73"/>
      <c r="AQ40" s="73"/>
      <c r="AR40" s="73"/>
      <c r="AS40" s="73"/>
      <c r="AT40" s="73"/>
      <c r="AU40" s="73"/>
      <c r="AV40" s="73"/>
    </row>
    <row r="41" spans="1:48" s="87" customFormat="1" ht="51" x14ac:dyDescent="0.2">
      <c r="A41" s="276" t="s">
        <v>109</v>
      </c>
      <c r="B41" s="277"/>
      <c r="C41" s="105" t="s">
        <v>167</v>
      </c>
      <c r="D41" s="106" t="s">
        <v>138</v>
      </c>
      <c r="E41" s="307" t="s">
        <v>110</v>
      </c>
      <c r="F41" s="280" t="s">
        <v>112</v>
      </c>
      <c r="G41" s="281"/>
      <c r="H41" s="106" t="s">
        <v>148</v>
      </c>
      <c r="I41" s="106" t="s">
        <v>152</v>
      </c>
      <c r="J41" s="73"/>
      <c r="K41" s="73"/>
      <c r="L41" s="73"/>
      <c r="M41" s="73"/>
      <c r="N41" s="78"/>
      <c r="O41" s="78"/>
      <c r="P41" s="78"/>
      <c r="Q41" s="78"/>
      <c r="R41" s="73"/>
      <c r="S41" s="73"/>
      <c r="T41" s="73"/>
      <c r="U41" s="73"/>
      <c r="V41" s="73"/>
      <c r="W41" s="73"/>
      <c r="X41" s="73"/>
      <c r="Y41" s="73"/>
      <c r="Z41" s="73"/>
      <c r="AA41" s="73"/>
      <c r="AB41" s="73"/>
      <c r="AC41" s="73"/>
      <c r="AD41" s="73"/>
      <c r="AE41" s="73"/>
      <c r="AF41" s="73"/>
      <c r="AG41" s="73"/>
      <c r="AH41" s="73"/>
      <c r="AI41" s="73"/>
      <c r="AJ41" s="73"/>
      <c r="AK41" s="73"/>
      <c r="AL41" s="73"/>
      <c r="AM41" s="73"/>
      <c r="AN41" s="73"/>
      <c r="AO41" s="73"/>
      <c r="AP41" s="73"/>
      <c r="AQ41" s="73"/>
      <c r="AR41" s="73"/>
      <c r="AS41" s="73"/>
      <c r="AT41" s="73"/>
      <c r="AU41" s="73"/>
      <c r="AV41" s="73"/>
    </row>
    <row r="42" spans="1:48" s="87" customFormat="1" x14ac:dyDescent="0.2">
      <c r="A42" s="278"/>
      <c r="B42" s="279"/>
      <c r="C42" s="107" t="s">
        <v>136</v>
      </c>
      <c r="D42" s="106" t="s">
        <v>139</v>
      </c>
      <c r="E42" s="308"/>
      <c r="F42" s="282"/>
      <c r="G42" s="283"/>
      <c r="H42" s="106" t="s">
        <v>151</v>
      </c>
      <c r="I42" s="106" t="s">
        <v>153</v>
      </c>
      <c r="J42" s="73"/>
      <c r="K42" s="73"/>
      <c r="L42" s="73"/>
      <c r="M42" s="73"/>
      <c r="N42" s="78"/>
      <c r="O42" s="78"/>
      <c r="P42" s="78"/>
      <c r="Q42" s="78"/>
      <c r="R42" s="73"/>
      <c r="S42" s="73"/>
      <c r="T42" s="73"/>
      <c r="U42" s="73"/>
      <c r="V42" s="73"/>
      <c r="W42" s="73"/>
      <c r="X42" s="73"/>
      <c r="Y42" s="73"/>
      <c r="Z42" s="73"/>
      <c r="AA42" s="73"/>
      <c r="AB42" s="73"/>
      <c r="AC42" s="73"/>
      <c r="AD42" s="73"/>
      <c r="AE42" s="73"/>
      <c r="AF42" s="73"/>
      <c r="AG42" s="73"/>
      <c r="AH42" s="73"/>
      <c r="AI42" s="73"/>
      <c r="AJ42" s="73"/>
      <c r="AK42" s="73"/>
      <c r="AL42" s="73"/>
      <c r="AM42" s="73"/>
      <c r="AN42" s="73"/>
      <c r="AO42" s="73"/>
      <c r="AP42" s="73"/>
      <c r="AQ42" s="73"/>
      <c r="AR42" s="73"/>
      <c r="AS42" s="73"/>
      <c r="AT42" s="73"/>
      <c r="AU42" s="73"/>
      <c r="AV42" s="73"/>
    </row>
    <row r="43" spans="1:48" s="87" customFormat="1" x14ac:dyDescent="0.2">
      <c r="A43" s="278"/>
      <c r="B43" s="279"/>
      <c r="C43" s="107" t="s">
        <v>137</v>
      </c>
      <c r="D43" s="108" t="s">
        <v>140</v>
      </c>
      <c r="E43" s="309"/>
      <c r="F43" s="284"/>
      <c r="G43" s="285"/>
      <c r="H43" s="108" t="s">
        <v>148</v>
      </c>
      <c r="I43" s="108" t="s">
        <v>148</v>
      </c>
      <c r="J43" s="73"/>
      <c r="K43" s="73"/>
      <c r="L43" s="73"/>
      <c r="M43" s="73"/>
      <c r="N43" s="78"/>
      <c r="O43" s="78"/>
      <c r="P43" s="78"/>
      <c r="Q43" s="78"/>
      <c r="R43" s="73"/>
      <c r="S43" s="73"/>
      <c r="T43" s="73"/>
      <c r="U43" s="73"/>
      <c r="V43" s="73"/>
      <c r="W43" s="73"/>
      <c r="X43" s="73"/>
      <c r="Y43" s="73"/>
      <c r="Z43" s="73"/>
      <c r="AA43" s="73"/>
      <c r="AB43" s="73"/>
      <c r="AC43" s="73"/>
      <c r="AD43" s="73"/>
      <c r="AE43" s="73"/>
      <c r="AF43" s="73"/>
      <c r="AG43" s="73"/>
      <c r="AH43" s="73"/>
      <c r="AI43" s="73"/>
      <c r="AJ43" s="73"/>
      <c r="AK43" s="73"/>
      <c r="AL43" s="73"/>
      <c r="AM43" s="73"/>
      <c r="AN43" s="73"/>
      <c r="AO43" s="73"/>
      <c r="AP43" s="73"/>
      <c r="AQ43" s="73"/>
      <c r="AR43" s="73"/>
      <c r="AS43" s="73"/>
      <c r="AT43" s="73"/>
      <c r="AU43" s="73"/>
      <c r="AV43" s="73"/>
    </row>
    <row r="44" spans="1:48" s="87" customFormat="1" ht="25.5" x14ac:dyDescent="0.2">
      <c r="A44" s="109">
        <v>0.1</v>
      </c>
      <c r="B44" s="110" t="s">
        <v>68</v>
      </c>
      <c r="C44" s="14"/>
      <c r="D44" s="20"/>
      <c r="E44" s="286"/>
      <c r="F44" s="270"/>
      <c r="G44" s="271"/>
      <c r="H44" s="18"/>
      <c r="I44" s="18"/>
      <c r="J44" s="73"/>
      <c r="K44" s="73"/>
      <c r="L44" s="73"/>
      <c r="M44" s="73"/>
      <c r="N44" s="78"/>
      <c r="O44" s="78"/>
      <c r="P44" s="78"/>
      <c r="Q44" s="78"/>
      <c r="R44" s="73"/>
      <c r="S44" s="73"/>
      <c r="T44" s="73"/>
      <c r="U44" s="73"/>
      <c r="V44" s="73"/>
      <c r="W44" s="73"/>
      <c r="X44" s="73"/>
      <c r="Y44" s="73"/>
      <c r="Z44" s="73"/>
      <c r="AA44" s="73"/>
      <c r="AB44" s="73"/>
      <c r="AC44" s="73"/>
      <c r="AD44" s="73"/>
      <c r="AE44" s="73"/>
      <c r="AF44" s="73"/>
      <c r="AG44" s="73"/>
      <c r="AH44" s="73"/>
      <c r="AI44" s="73"/>
      <c r="AJ44" s="73"/>
      <c r="AK44" s="73"/>
      <c r="AL44" s="73"/>
      <c r="AM44" s="73"/>
      <c r="AN44" s="73"/>
      <c r="AO44" s="73"/>
      <c r="AP44" s="73"/>
      <c r="AQ44" s="73"/>
      <c r="AR44" s="73"/>
      <c r="AS44" s="73"/>
      <c r="AT44" s="73"/>
      <c r="AU44" s="73"/>
      <c r="AV44" s="73"/>
    </row>
    <row r="45" spans="1:48" s="87" customFormat="1" ht="22.5" customHeight="1" x14ac:dyDescent="0.2">
      <c r="A45" s="111">
        <v>0.2</v>
      </c>
      <c r="B45" s="112" t="s">
        <v>69</v>
      </c>
      <c r="C45" s="15"/>
      <c r="D45" s="21"/>
      <c r="E45" s="287"/>
      <c r="F45" s="270"/>
      <c r="G45" s="271"/>
      <c r="H45" s="18"/>
      <c r="I45" s="18"/>
      <c r="J45" s="73"/>
      <c r="K45" s="73"/>
      <c r="L45" s="73"/>
      <c r="M45" s="73"/>
      <c r="N45" s="78"/>
      <c r="O45" s="78"/>
      <c r="P45" s="78"/>
      <c r="Q45" s="78"/>
      <c r="R45" s="73"/>
      <c r="S45" s="73"/>
      <c r="T45" s="73"/>
      <c r="U45" s="73"/>
      <c r="V45" s="73"/>
      <c r="W45" s="73"/>
      <c r="X45" s="73"/>
      <c r="Y45" s="73"/>
      <c r="Z45" s="73"/>
      <c r="AA45" s="73"/>
      <c r="AB45" s="73"/>
      <c r="AC45" s="73"/>
      <c r="AD45" s="73"/>
      <c r="AE45" s="73"/>
      <c r="AF45" s="73"/>
      <c r="AG45" s="73"/>
      <c r="AH45" s="73"/>
      <c r="AI45" s="73"/>
      <c r="AJ45" s="73"/>
      <c r="AK45" s="73"/>
      <c r="AL45" s="73"/>
      <c r="AM45" s="73"/>
      <c r="AN45" s="73"/>
      <c r="AO45" s="73"/>
      <c r="AP45" s="73"/>
      <c r="AQ45" s="73"/>
      <c r="AR45" s="73"/>
      <c r="AS45" s="73"/>
      <c r="AT45" s="73"/>
      <c r="AU45" s="73"/>
      <c r="AV45" s="73"/>
    </row>
    <row r="46" spans="1:48" s="87" customFormat="1" ht="22.5" customHeight="1" x14ac:dyDescent="0.2">
      <c r="A46" s="111">
        <v>0.3</v>
      </c>
      <c r="B46" s="112" t="s">
        <v>70</v>
      </c>
      <c r="C46" s="15"/>
      <c r="D46" s="21"/>
      <c r="E46" s="287"/>
      <c r="F46" s="270"/>
      <c r="G46" s="271"/>
      <c r="H46" s="18"/>
      <c r="I46" s="18"/>
      <c r="J46" s="73"/>
      <c r="K46" s="73"/>
      <c r="L46" s="73"/>
      <c r="M46" s="73"/>
      <c r="N46" s="78"/>
      <c r="O46" s="78"/>
      <c r="P46" s="78"/>
      <c r="Q46" s="78"/>
      <c r="R46" s="73"/>
      <c r="S46" s="73"/>
      <c r="T46" s="73"/>
      <c r="U46" s="73"/>
      <c r="V46" s="73"/>
      <c r="W46" s="73"/>
      <c r="X46" s="73"/>
      <c r="Y46" s="73"/>
      <c r="Z46" s="73"/>
      <c r="AA46" s="73"/>
      <c r="AB46" s="73"/>
      <c r="AC46" s="73"/>
      <c r="AD46" s="73"/>
      <c r="AE46" s="73"/>
      <c r="AF46" s="73"/>
      <c r="AG46" s="73"/>
      <c r="AH46" s="73"/>
      <c r="AI46" s="73"/>
      <c r="AJ46" s="73"/>
      <c r="AK46" s="73"/>
      <c r="AL46" s="73"/>
      <c r="AM46" s="73"/>
      <c r="AN46" s="73"/>
      <c r="AO46" s="73"/>
      <c r="AP46" s="73"/>
      <c r="AQ46" s="73"/>
      <c r="AR46" s="73"/>
      <c r="AS46" s="73"/>
      <c r="AT46" s="73"/>
      <c r="AU46" s="73"/>
      <c r="AV46" s="73"/>
    </row>
    <row r="47" spans="1:48" s="87" customFormat="1" ht="20.25" customHeight="1" x14ac:dyDescent="0.2">
      <c r="A47" s="111">
        <v>0.4</v>
      </c>
      <c r="B47" s="112" t="s">
        <v>71</v>
      </c>
      <c r="C47" s="15"/>
      <c r="D47" s="21"/>
      <c r="E47" s="288"/>
      <c r="F47" s="270"/>
      <c r="G47" s="271"/>
      <c r="H47" s="18"/>
      <c r="I47" s="18"/>
      <c r="J47" s="73"/>
      <c r="K47" s="73"/>
      <c r="L47" s="73"/>
      <c r="M47" s="73"/>
      <c r="N47" s="78"/>
      <c r="O47" s="78"/>
      <c r="P47" s="78"/>
      <c r="Q47" s="78"/>
      <c r="R47" s="73"/>
      <c r="S47" s="73"/>
      <c r="T47" s="73"/>
      <c r="U47" s="73"/>
      <c r="V47" s="73"/>
      <c r="W47" s="73"/>
      <c r="X47" s="73"/>
      <c r="Y47" s="73"/>
      <c r="Z47" s="73"/>
      <c r="AA47" s="73"/>
      <c r="AB47" s="73"/>
      <c r="AC47" s="73"/>
      <c r="AD47" s="73"/>
      <c r="AE47" s="73"/>
      <c r="AF47" s="73"/>
      <c r="AG47" s="73"/>
      <c r="AH47" s="73"/>
      <c r="AI47" s="73"/>
      <c r="AJ47" s="73"/>
      <c r="AK47" s="73"/>
      <c r="AL47" s="73"/>
      <c r="AM47" s="73"/>
      <c r="AN47" s="73"/>
      <c r="AO47" s="73"/>
      <c r="AP47" s="73"/>
      <c r="AQ47" s="73"/>
      <c r="AR47" s="73"/>
      <c r="AS47" s="73"/>
      <c r="AT47" s="73"/>
      <c r="AU47" s="73"/>
      <c r="AV47" s="73"/>
    </row>
    <row r="48" spans="1:48" s="87" customFormat="1" ht="20.25" customHeight="1" x14ac:dyDescent="0.2">
      <c r="A48" s="111">
        <v>1</v>
      </c>
      <c r="B48" s="112" t="s">
        <v>72</v>
      </c>
      <c r="C48" s="15"/>
      <c r="D48" s="21"/>
      <c r="E48" s="16"/>
      <c r="F48" s="270"/>
      <c r="G48" s="271"/>
      <c r="H48" s="18"/>
      <c r="I48" s="18"/>
      <c r="J48" s="73"/>
      <c r="K48" s="73"/>
      <c r="L48" s="73"/>
      <c r="M48" s="73"/>
      <c r="N48" s="78"/>
      <c r="O48" s="78"/>
      <c r="P48" s="78"/>
      <c r="Q48" s="78"/>
      <c r="R48" s="73"/>
      <c r="S48" s="73"/>
      <c r="T48" s="73"/>
      <c r="U48" s="73"/>
      <c r="V48" s="73"/>
      <c r="W48" s="73"/>
      <c r="X48" s="73"/>
      <c r="Y48" s="73"/>
      <c r="Z48" s="73"/>
      <c r="AA48" s="73"/>
      <c r="AB48" s="73"/>
      <c r="AC48" s="73"/>
      <c r="AD48" s="73"/>
      <c r="AE48" s="73"/>
      <c r="AF48" s="73"/>
      <c r="AG48" s="73"/>
      <c r="AH48" s="73"/>
      <c r="AI48" s="73"/>
      <c r="AJ48" s="73"/>
      <c r="AK48" s="73"/>
      <c r="AL48" s="73"/>
      <c r="AM48" s="73"/>
      <c r="AN48" s="73"/>
      <c r="AO48" s="73"/>
      <c r="AP48" s="73"/>
      <c r="AQ48" s="73"/>
      <c r="AR48" s="73"/>
      <c r="AS48" s="73"/>
      <c r="AT48" s="73"/>
      <c r="AU48" s="73"/>
      <c r="AV48" s="73"/>
    </row>
    <row r="49" spans="1:48" s="87" customFormat="1" ht="20.25" customHeight="1" x14ac:dyDescent="0.2">
      <c r="A49" s="113">
        <v>2.1</v>
      </c>
      <c r="B49" s="112" t="s">
        <v>73</v>
      </c>
      <c r="C49" s="15"/>
      <c r="D49" s="21"/>
      <c r="E49" s="16"/>
      <c r="F49" s="270"/>
      <c r="G49" s="271"/>
      <c r="H49" s="18"/>
      <c r="I49" s="18"/>
      <c r="J49" s="73"/>
      <c r="K49" s="73"/>
      <c r="L49" s="73"/>
      <c r="M49" s="73"/>
      <c r="N49" s="78"/>
      <c r="O49" s="78"/>
      <c r="P49" s="78"/>
      <c r="Q49" s="78"/>
      <c r="R49" s="73"/>
      <c r="S49" s="73"/>
      <c r="T49" s="73"/>
      <c r="U49" s="73"/>
      <c r="V49" s="73"/>
      <c r="W49" s="73"/>
      <c r="X49" s="73"/>
      <c r="Y49" s="73"/>
      <c r="Z49" s="73"/>
      <c r="AA49" s="73"/>
      <c r="AB49" s="73"/>
      <c r="AC49" s="73"/>
      <c r="AD49" s="73"/>
      <c r="AE49" s="73"/>
      <c r="AF49" s="73"/>
      <c r="AG49" s="73"/>
      <c r="AH49" s="73"/>
      <c r="AI49" s="73"/>
      <c r="AJ49" s="73"/>
      <c r="AK49" s="73"/>
      <c r="AL49" s="73"/>
      <c r="AM49" s="73"/>
      <c r="AN49" s="73"/>
      <c r="AO49" s="73"/>
      <c r="AP49" s="73"/>
      <c r="AQ49" s="73"/>
      <c r="AR49" s="73"/>
      <c r="AS49" s="73"/>
      <c r="AT49" s="73"/>
      <c r="AU49" s="73"/>
      <c r="AV49" s="73"/>
    </row>
    <row r="50" spans="1:48" s="87" customFormat="1" ht="20.25" customHeight="1" x14ac:dyDescent="0.2">
      <c r="A50" s="111">
        <v>2.2000000000000002</v>
      </c>
      <c r="B50" s="112" t="s">
        <v>74</v>
      </c>
      <c r="C50" s="15"/>
      <c r="D50" s="21"/>
      <c r="E50" s="16"/>
      <c r="F50" s="270"/>
      <c r="G50" s="271"/>
      <c r="H50" s="18"/>
      <c r="I50" s="18"/>
      <c r="J50" s="73"/>
      <c r="K50" s="73"/>
      <c r="L50" s="73"/>
      <c r="M50" s="73"/>
      <c r="N50" s="78"/>
      <c r="O50" s="78"/>
      <c r="P50" s="78"/>
      <c r="Q50" s="78"/>
      <c r="R50" s="73"/>
      <c r="S50" s="73"/>
      <c r="T50" s="73"/>
      <c r="U50" s="73"/>
      <c r="V50" s="73"/>
      <c r="W50" s="73"/>
      <c r="X50" s="73"/>
      <c r="Y50" s="73"/>
      <c r="Z50" s="73"/>
      <c r="AA50" s="73"/>
      <c r="AB50" s="73"/>
      <c r="AC50" s="73"/>
      <c r="AD50" s="73"/>
      <c r="AE50" s="73"/>
      <c r="AF50" s="73"/>
      <c r="AG50" s="73"/>
      <c r="AH50" s="73"/>
      <c r="AI50" s="73"/>
      <c r="AJ50" s="73"/>
      <c r="AK50" s="73"/>
      <c r="AL50" s="73"/>
      <c r="AM50" s="73"/>
      <c r="AN50" s="73"/>
      <c r="AO50" s="73"/>
      <c r="AP50" s="73"/>
      <c r="AQ50" s="73"/>
      <c r="AR50" s="73"/>
      <c r="AS50" s="73"/>
      <c r="AT50" s="73"/>
      <c r="AU50" s="73"/>
      <c r="AV50" s="73"/>
    </row>
    <row r="51" spans="1:48" s="87" customFormat="1" ht="20.25" customHeight="1" x14ac:dyDescent="0.2">
      <c r="A51" s="111">
        <v>2.2999999999999998</v>
      </c>
      <c r="B51" s="112" t="s">
        <v>75</v>
      </c>
      <c r="C51" s="15"/>
      <c r="D51" s="21"/>
      <c r="E51" s="16"/>
      <c r="F51" s="270"/>
      <c r="G51" s="271"/>
      <c r="H51" s="18"/>
      <c r="I51" s="18"/>
      <c r="J51" s="73"/>
      <c r="K51" s="73"/>
      <c r="L51" s="73"/>
      <c r="M51" s="73"/>
      <c r="N51" s="78"/>
      <c r="O51" s="78"/>
      <c r="P51" s="78"/>
      <c r="Q51" s="78"/>
      <c r="R51" s="73"/>
      <c r="S51" s="73"/>
      <c r="T51" s="73"/>
      <c r="U51" s="73"/>
      <c r="V51" s="73"/>
      <c r="W51" s="73"/>
      <c r="X51" s="73"/>
      <c r="Y51" s="73"/>
      <c r="Z51" s="73"/>
      <c r="AA51" s="73"/>
      <c r="AB51" s="73"/>
      <c r="AC51" s="73"/>
      <c r="AD51" s="73"/>
      <c r="AE51" s="73"/>
      <c r="AF51" s="73"/>
      <c r="AG51" s="73"/>
      <c r="AH51" s="73"/>
      <c r="AI51" s="73"/>
      <c r="AJ51" s="73"/>
      <c r="AK51" s="73"/>
      <c r="AL51" s="73"/>
      <c r="AM51" s="73"/>
      <c r="AN51" s="73"/>
      <c r="AO51" s="73"/>
      <c r="AP51" s="73"/>
      <c r="AQ51" s="73"/>
      <c r="AR51" s="73"/>
      <c r="AS51" s="73"/>
      <c r="AT51" s="73"/>
      <c r="AU51" s="73"/>
      <c r="AV51" s="73"/>
    </row>
    <row r="52" spans="1:48" s="87" customFormat="1" ht="20.25" customHeight="1" x14ac:dyDescent="0.2">
      <c r="A52" s="111">
        <v>2.4</v>
      </c>
      <c r="B52" s="112" t="s">
        <v>76</v>
      </c>
      <c r="C52" s="15"/>
      <c r="D52" s="21"/>
      <c r="E52" s="16"/>
      <c r="F52" s="270"/>
      <c r="G52" s="271"/>
      <c r="H52" s="18"/>
      <c r="I52" s="18"/>
      <c r="J52" s="73"/>
      <c r="K52" s="73"/>
      <c r="L52" s="73"/>
      <c r="M52" s="73"/>
      <c r="N52" s="78"/>
      <c r="O52" s="78"/>
      <c r="P52" s="78"/>
      <c r="Q52" s="78"/>
      <c r="R52" s="73"/>
      <c r="S52" s="73"/>
      <c r="T52" s="73"/>
      <c r="U52" s="73"/>
      <c r="V52" s="73"/>
      <c r="W52" s="73"/>
      <c r="X52" s="73"/>
      <c r="Y52" s="73"/>
      <c r="Z52" s="73"/>
      <c r="AA52" s="73"/>
      <c r="AB52" s="73"/>
      <c r="AC52" s="73"/>
      <c r="AD52" s="73"/>
      <c r="AE52" s="73"/>
      <c r="AF52" s="73"/>
      <c r="AG52" s="73"/>
      <c r="AH52" s="73"/>
      <c r="AI52" s="73"/>
      <c r="AJ52" s="73"/>
      <c r="AK52" s="73"/>
      <c r="AL52" s="73"/>
      <c r="AM52" s="73"/>
      <c r="AN52" s="73"/>
      <c r="AO52" s="73"/>
      <c r="AP52" s="73"/>
      <c r="AQ52" s="73"/>
      <c r="AR52" s="73"/>
      <c r="AS52" s="73"/>
      <c r="AT52" s="73"/>
      <c r="AU52" s="73"/>
      <c r="AV52" s="73"/>
    </row>
    <row r="53" spans="1:48" s="87" customFormat="1" ht="20.25" customHeight="1" x14ac:dyDescent="0.2">
      <c r="A53" s="111">
        <v>2.5</v>
      </c>
      <c r="B53" s="112" t="s">
        <v>77</v>
      </c>
      <c r="C53" s="15"/>
      <c r="D53" s="21"/>
      <c r="E53" s="16"/>
      <c r="F53" s="270"/>
      <c r="G53" s="271"/>
      <c r="H53" s="18"/>
      <c r="I53" s="18"/>
      <c r="J53" s="73"/>
      <c r="K53" s="73"/>
      <c r="L53" s="73"/>
      <c r="M53" s="73"/>
      <c r="N53" s="78"/>
      <c r="O53" s="78"/>
      <c r="P53" s="78"/>
      <c r="Q53" s="78"/>
      <c r="R53" s="73"/>
      <c r="S53" s="73"/>
      <c r="T53" s="73"/>
      <c r="U53" s="73"/>
      <c r="V53" s="73"/>
      <c r="W53" s="73"/>
      <c r="X53" s="73"/>
      <c r="Y53" s="73"/>
      <c r="Z53" s="73"/>
      <c r="AA53" s="73"/>
      <c r="AB53" s="73"/>
      <c r="AC53" s="73"/>
      <c r="AD53" s="73"/>
      <c r="AE53" s="73"/>
      <c r="AF53" s="73"/>
      <c r="AG53" s="73"/>
      <c r="AH53" s="73"/>
      <c r="AI53" s="73"/>
      <c r="AJ53" s="73"/>
      <c r="AK53" s="73"/>
      <c r="AL53" s="73"/>
      <c r="AM53" s="73"/>
      <c r="AN53" s="73"/>
      <c r="AO53" s="73"/>
      <c r="AP53" s="73"/>
      <c r="AQ53" s="73"/>
      <c r="AR53" s="73"/>
      <c r="AS53" s="73"/>
      <c r="AT53" s="73"/>
      <c r="AU53" s="73"/>
      <c r="AV53" s="73"/>
    </row>
    <row r="54" spans="1:48" s="87" customFormat="1" ht="20.25" customHeight="1" x14ac:dyDescent="0.2">
      <c r="A54" s="111">
        <v>2.6</v>
      </c>
      <c r="B54" s="112" t="s">
        <v>78</v>
      </c>
      <c r="C54" s="15"/>
      <c r="D54" s="21"/>
      <c r="E54" s="16"/>
      <c r="F54" s="270"/>
      <c r="G54" s="271"/>
      <c r="H54" s="18"/>
      <c r="I54" s="18"/>
      <c r="J54" s="73"/>
      <c r="K54" s="73"/>
      <c r="L54" s="73"/>
      <c r="M54" s="73"/>
      <c r="N54" s="78"/>
      <c r="O54" s="78"/>
      <c r="P54" s="78"/>
      <c r="Q54" s="78"/>
      <c r="R54" s="73"/>
      <c r="S54" s="73"/>
      <c r="T54" s="73"/>
      <c r="U54" s="73"/>
      <c r="V54" s="73"/>
      <c r="W54" s="73"/>
      <c r="X54" s="73"/>
      <c r="Y54" s="73"/>
      <c r="Z54" s="73"/>
      <c r="AA54" s="73"/>
      <c r="AB54" s="73"/>
      <c r="AC54" s="73"/>
      <c r="AD54" s="73"/>
      <c r="AE54" s="73"/>
      <c r="AF54" s="73"/>
      <c r="AG54" s="73"/>
      <c r="AH54" s="73"/>
      <c r="AI54" s="73"/>
      <c r="AJ54" s="73"/>
      <c r="AK54" s="73"/>
      <c r="AL54" s="73"/>
      <c r="AM54" s="73"/>
      <c r="AN54" s="73"/>
      <c r="AO54" s="73"/>
      <c r="AP54" s="73"/>
      <c r="AQ54" s="73"/>
      <c r="AR54" s="73"/>
      <c r="AS54" s="73"/>
      <c r="AT54" s="73"/>
      <c r="AU54" s="73"/>
      <c r="AV54" s="73"/>
    </row>
    <row r="55" spans="1:48" s="87" customFormat="1" ht="20.25" customHeight="1" x14ac:dyDescent="0.2">
      <c r="A55" s="111">
        <v>2.7</v>
      </c>
      <c r="B55" s="112" t="s">
        <v>79</v>
      </c>
      <c r="C55" s="15"/>
      <c r="D55" s="21"/>
      <c r="E55" s="16"/>
      <c r="F55" s="270"/>
      <c r="G55" s="271"/>
      <c r="H55" s="18"/>
      <c r="I55" s="18"/>
      <c r="J55" s="73"/>
      <c r="K55" s="73"/>
      <c r="L55" s="73"/>
      <c r="M55" s="73"/>
      <c r="N55" s="78"/>
      <c r="O55" s="78"/>
      <c r="P55" s="78"/>
      <c r="Q55" s="78"/>
      <c r="R55" s="73"/>
      <c r="S55" s="73"/>
      <c r="T55" s="73"/>
      <c r="U55" s="73"/>
      <c r="V55" s="73"/>
      <c r="W55" s="73"/>
      <c r="X55" s="73"/>
      <c r="Y55" s="73"/>
      <c r="Z55" s="73"/>
      <c r="AA55" s="73"/>
      <c r="AB55" s="73"/>
      <c r="AC55" s="73"/>
      <c r="AD55" s="73"/>
      <c r="AE55" s="73"/>
      <c r="AF55" s="73"/>
      <c r="AG55" s="73"/>
      <c r="AH55" s="73"/>
      <c r="AI55" s="73"/>
      <c r="AJ55" s="73"/>
      <c r="AK55" s="73"/>
      <c r="AL55" s="73"/>
      <c r="AM55" s="73"/>
      <c r="AN55" s="73"/>
      <c r="AO55" s="73"/>
      <c r="AP55" s="73"/>
      <c r="AQ55" s="73"/>
      <c r="AR55" s="73"/>
      <c r="AS55" s="73"/>
      <c r="AT55" s="73"/>
      <c r="AU55" s="73"/>
      <c r="AV55" s="73"/>
    </row>
    <row r="56" spans="1:48" s="87" customFormat="1" ht="20.25" customHeight="1" x14ac:dyDescent="0.2">
      <c r="A56" s="111">
        <v>2.8</v>
      </c>
      <c r="B56" s="112" t="s">
        <v>80</v>
      </c>
      <c r="C56" s="15"/>
      <c r="D56" s="21"/>
      <c r="E56" s="16"/>
      <c r="F56" s="270"/>
      <c r="G56" s="271"/>
      <c r="H56" s="18"/>
      <c r="I56" s="18"/>
      <c r="J56" s="73"/>
      <c r="K56" s="73"/>
      <c r="L56" s="73"/>
      <c r="M56" s="73"/>
      <c r="N56" s="78"/>
      <c r="O56" s="78"/>
      <c r="P56" s="78"/>
      <c r="Q56" s="78"/>
      <c r="R56" s="73"/>
      <c r="S56" s="73"/>
      <c r="T56" s="73"/>
      <c r="U56" s="73"/>
      <c r="V56" s="73"/>
      <c r="W56" s="73"/>
      <c r="X56" s="73"/>
      <c r="Y56" s="73"/>
      <c r="Z56" s="73"/>
      <c r="AA56" s="73"/>
      <c r="AB56" s="73"/>
      <c r="AC56" s="73"/>
      <c r="AD56" s="73"/>
      <c r="AE56" s="73"/>
      <c r="AF56" s="73"/>
      <c r="AG56" s="73"/>
      <c r="AH56" s="73"/>
      <c r="AI56" s="73"/>
      <c r="AJ56" s="73"/>
      <c r="AK56" s="73"/>
      <c r="AL56" s="73"/>
      <c r="AM56" s="73"/>
      <c r="AN56" s="73"/>
      <c r="AO56" s="73"/>
      <c r="AP56" s="73"/>
      <c r="AQ56" s="73"/>
      <c r="AR56" s="73"/>
      <c r="AS56" s="73"/>
      <c r="AT56" s="73"/>
      <c r="AU56" s="73"/>
      <c r="AV56" s="73"/>
    </row>
    <row r="57" spans="1:48" s="87" customFormat="1" ht="20.25" customHeight="1" x14ac:dyDescent="0.2">
      <c r="A57" s="111">
        <v>3</v>
      </c>
      <c r="B57" s="112" t="s">
        <v>81</v>
      </c>
      <c r="C57" s="15"/>
      <c r="D57" s="21"/>
      <c r="E57" s="16"/>
      <c r="F57" s="270"/>
      <c r="G57" s="271"/>
      <c r="H57" s="18"/>
      <c r="I57" s="18"/>
      <c r="J57" s="73"/>
      <c r="K57" s="73"/>
      <c r="L57" s="73"/>
      <c r="M57" s="73"/>
      <c r="N57" s="78"/>
      <c r="O57" s="78"/>
      <c r="P57" s="78"/>
      <c r="Q57" s="78"/>
      <c r="R57" s="73"/>
      <c r="S57" s="73"/>
      <c r="T57" s="73"/>
      <c r="U57" s="73"/>
      <c r="V57" s="73"/>
      <c r="W57" s="73"/>
      <c r="X57" s="73"/>
      <c r="Y57" s="73"/>
      <c r="Z57" s="73"/>
      <c r="AA57" s="73"/>
      <c r="AB57" s="73"/>
      <c r="AC57" s="73"/>
      <c r="AD57" s="73"/>
      <c r="AE57" s="73"/>
      <c r="AF57" s="73"/>
      <c r="AG57" s="73"/>
      <c r="AH57" s="73"/>
      <c r="AI57" s="73"/>
      <c r="AJ57" s="73"/>
      <c r="AK57" s="73"/>
      <c r="AL57" s="73"/>
      <c r="AM57" s="73"/>
      <c r="AN57" s="73"/>
      <c r="AO57" s="73"/>
      <c r="AP57" s="73"/>
      <c r="AQ57" s="73"/>
      <c r="AR57" s="73"/>
      <c r="AS57" s="73"/>
      <c r="AT57" s="73"/>
      <c r="AU57" s="73"/>
      <c r="AV57" s="73"/>
    </row>
    <row r="58" spans="1:48" s="87" customFormat="1" ht="20.25" customHeight="1" x14ac:dyDescent="0.2">
      <c r="A58" s="111">
        <v>4</v>
      </c>
      <c r="B58" s="112" t="s">
        <v>108</v>
      </c>
      <c r="C58" s="15"/>
      <c r="D58" s="21"/>
      <c r="E58" s="16"/>
      <c r="F58" s="270"/>
      <c r="G58" s="271"/>
      <c r="H58" s="18"/>
      <c r="I58" s="18"/>
      <c r="J58" s="73"/>
      <c r="K58" s="73"/>
      <c r="L58" s="73"/>
      <c r="M58" s="73"/>
      <c r="N58" s="78"/>
      <c r="O58" s="78"/>
      <c r="P58" s="78"/>
      <c r="Q58" s="78"/>
      <c r="R58" s="73"/>
      <c r="S58" s="73"/>
      <c r="T58" s="73"/>
      <c r="U58" s="73"/>
      <c r="V58" s="73"/>
      <c r="W58" s="73"/>
      <c r="X58" s="73"/>
      <c r="Y58" s="73"/>
      <c r="Z58" s="73"/>
      <c r="AA58" s="73"/>
      <c r="AB58" s="73"/>
      <c r="AC58" s="73"/>
      <c r="AD58" s="73"/>
      <c r="AE58" s="73"/>
      <c r="AF58" s="73"/>
      <c r="AG58" s="73"/>
      <c r="AH58" s="73"/>
      <c r="AI58" s="73"/>
      <c r="AJ58" s="73"/>
      <c r="AK58" s="73"/>
      <c r="AL58" s="73"/>
      <c r="AM58" s="73"/>
      <c r="AN58" s="73"/>
      <c r="AO58" s="73"/>
      <c r="AP58" s="73"/>
      <c r="AQ58" s="73"/>
      <c r="AR58" s="73"/>
      <c r="AS58" s="73"/>
      <c r="AT58" s="73"/>
      <c r="AU58" s="73"/>
      <c r="AV58" s="73"/>
    </row>
    <row r="59" spans="1:48" s="87" customFormat="1" ht="20.25" customHeight="1" x14ac:dyDescent="0.2">
      <c r="A59" s="111">
        <v>5</v>
      </c>
      <c r="B59" s="112" t="s">
        <v>83</v>
      </c>
      <c r="C59" s="15"/>
      <c r="D59" s="21"/>
      <c r="E59" s="16"/>
      <c r="F59" s="270"/>
      <c r="G59" s="271"/>
      <c r="H59" s="18"/>
      <c r="I59" s="18"/>
      <c r="J59" s="73"/>
      <c r="K59" s="73"/>
      <c r="L59" s="73"/>
      <c r="M59" s="73"/>
      <c r="N59" s="78"/>
      <c r="O59" s="78"/>
      <c r="P59" s="78"/>
      <c r="Q59" s="78"/>
      <c r="R59" s="73"/>
      <c r="S59" s="73"/>
      <c r="T59" s="73"/>
      <c r="U59" s="73"/>
      <c r="V59" s="73"/>
      <c r="W59" s="73"/>
      <c r="X59" s="73"/>
      <c r="Y59" s="73"/>
      <c r="Z59" s="73"/>
      <c r="AA59" s="73"/>
      <c r="AB59" s="73"/>
      <c r="AC59" s="73"/>
      <c r="AD59" s="73"/>
      <c r="AE59" s="73"/>
      <c r="AF59" s="73"/>
      <c r="AG59" s="73"/>
      <c r="AH59" s="73"/>
      <c r="AI59" s="73"/>
      <c r="AJ59" s="73"/>
      <c r="AK59" s="73"/>
      <c r="AL59" s="73"/>
      <c r="AM59" s="73"/>
      <c r="AN59" s="73"/>
      <c r="AO59" s="73"/>
      <c r="AP59" s="73"/>
      <c r="AQ59" s="73"/>
      <c r="AR59" s="73"/>
      <c r="AS59" s="73"/>
      <c r="AT59" s="73"/>
      <c r="AU59" s="73"/>
      <c r="AV59" s="73"/>
    </row>
    <row r="60" spans="1:48" s="87" customFormat="1" ht="20.25" customHeight="1" x14ac:dyDescent="0.2">
      <c r="A60" s="111">
        <v>6</v>
      </c>
      <c r="B60" s="112" t="s">
        <v>84</v>
      </c>
      <c r="C60" s="15"/>
      <c r="D60" s="21"/>
      <c r="E60" s="16"/>
      <c r="F60" s="270"/>
      <c r="G60" s="271"/>
      <c r="H60" s="18"/>
      <c r="I60" s="18"/>
      <c r="J60" s="73"/>
      <c r="K60" s="73"/>
      <c r="L60" s="73"/>
      <c r="M60" s="73"/>
      <c r="N60" s="78"/>
      <c r="O60" s="78"/>
      <c r="P60" s="78"/>
      <c r="Q60" s="78"/>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row>
    <row r="61" spans="1:48" s="87" customFormat="1" ht="20.25" customHeight="1" x14ac:dyDescent="0.2">
      <c r="A61" s="111">
        <v>7</v>
      </c>
      <c r="B61" s="112" t="s">
        <v>85</v>
      </c>
      <c r="C61" s="15"/>
      <c r="D61" s="21"/>
      <c r="E61" s="16"/>
      <c r="F61" s="270"/>
      <c r="G61" s="271"/>
      <c r="H61" s="18"/>
      <c r="I61" s="18"/>
      <c r="J61" s="73"/>
      <c r="K61" s="73"/>
      <c r="L61" s="73"/>
      <c r="M61" s="73"/>
      <c r="N61" s="78"/>
      <c r="O61" s="78"/>
      <c r="P61" s="78"/>
      <c r="Q61" s="78"/>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row>
    <row r="62" spans="1:48" s="87" customFormat="1" ht="20.25" customHeight="1" thickBot="1" x14ac:dyDescent="0.25">
      <c r="A62" s="111">
        <v>8</v>
      </c>
      <c r="B62" s="112" t="s">
        <v>86</v>
      </c>
      <c r="C62" s="14"/>
      <c r="D62" s="20"/>
      <c r="E62" s="17"/>
      <c r="F62" s="272"/>
      <c r="G62" s="273"/>
      <c r="H62" s="19"/>
      <c r="I62" s="19"/>
      <c r="J62" s="73"/>
      <c r="K62" s="73"/>
      <c r="L62" s="73"/>
      <c r="M62" s="73"/>
      <c r="N62" s="78"/>
      <c r="O62" s="78"/>
      <c r="P62" s="78"/>
      <c r="Q62" s="78"/>
      <c r="R62" s="73"/>
      <c r="S62" s="73"/>
      <c r="T62" s="73"/>
      <c r="U62" s="73"/>
      <c r="V62" s="73"/>
      <c r="W62" s="73"/>
      <c r="X62" s="73"/>
      <c r="Y62" s="73"/>
      <c r="Z62" s="73"/>
      <c r="AA62" s="73"/>
      <c r="AB62" s="73"/>
      <c r="AC62" s="73"/>
      <c r="AD62" s="73"/>
      <c r="AE62" s="73"/>
      <c r="AF62" s="73"/>
      <c r="AG62" s="73"/>
      <c r="AH62" s="73"/>
      <c r="AI62" s="73"/>
      <c r="AJ62" s="73"/>
      <c r="AK62" s="73"/>
      <c r="AL62" s="73"/>
      <c r="AM62" s="73"/>
      <c r="AN62" s="73"/>
      <c r="AO62" s="73"/>
      <c r="AP62" s="73"/>
      <c r="AQ62" s="73"/>
      <c r="AR62" s="73"/>
      <c r="AS62" s="73"/>
      <c r="AT62" s="73"/>
      <c r="AU62" s="73"/>
      <c r="AV62" s="73"/>
    </row>
    <row r="63" spans="1:48" s="87" customFormat="1" ht="29.25" customHeight="1" thickBot="1" x14ac:dyDescent="0.25">
      <c r="C63" s="114" t="s">
        <v>143</v>
      </c>
      <c r="D63" s="54">
        <f>SUM(D44:D62)</f>
        <v>0</v>
      </c>
      <c r="E63" s="204"/>
      <c r="F63" s="204"/>
      <c r="G63" s="204"/>
      <c r="H63" s="55">
        <f>SUM(H44:H62)</f>
        <v>0</v>
      </c>
      <c r="I63" s="56">
        <f>SUM(I44:I62)</f>
        <v>0</v>
      </c>
      <c r="J63" s="73"/>
      <c r="K63" s="73"/>
      <c r="L63" s="73"/>
      <c r="M63" s="73"/>
      <c r="N63" s="78"/>
      <c r="O63" s="78"/>
      <c r="P63" s="78"/>
      <c r="Q63" s="78"/>
      <c r="R63" s="73"/>
      <c r="S63" s="73"/>
      <c r="T63" s="73"/>
      <c r="U63" s="73"/>
      <c r="V63" s="73"/>
      <c r="W63" s="73"/>
      <c r="X63" s="73"/>
      <c r="Y63" s="73"/>
      <c r="Z63" s="73"/>
      <c r="AA63" s="73"/>
      <c r="AB63" s="73"/>
      <c r="AC63" s="73"/>
      <c r="AD63" s="73"/>
      <c r="AE63" s="73"/>
      <c r="AF63" s="73"/>
      <c r="AG63" s="73"/>
      <c r="AH63" s="73"/>
      <c r="AI63" s="73"/>
      <c r="AJ63" s="73"/>
      <c r="AK63" s="73"/>
      <c r="AL63" s="73"/>
      <c r="AM63" s="73"/>
      <c r="AN63" s="73"/>
      <c r="AO63" s="73"/>
      <c r="AP63" s="73"/>
      <c r="AQ63" s="73"/>
      <c r="AR63" s="73"/>
      <c r="AS63" s="73"/>
      <c r="AT63" s="73"/>
      <c r="AU63" s="73"/>
      <c r="AV63" s="73"/>
    </row>
    <row r="64" spans="1:48" s="118" customFormat="1" ht="34.5" customHeight="1" thickBot="1" x14ac:dyDescent="0.25">
      <c r="A64" s="90"/>
      <c r="B64" s="90"/>
      <c r="C64" s="115" t="s">
        <v>154</v>
      </c>
      <c r="D64" s="59" t="e">
        <f>D63/$C$6</f>
        <v>#DIV/0!</v>
      </c>
      <c r="E64" s="204"/>
      <c r="F64" s="204"/>
      <c r="G64" s="204"/>
      <c r="H64" s="64" t="e">
        <f t="shared" ref="H64:I64" si="4">H63/$C$6</f>
        <v>#DIV/0!</v>
      </c>
      <c r="I64" s="60" t="e">
        <f t="shared" si="4"/>
        <v>#DIV/0!</v>
      </c>
      <c r="J64" s="116"/>
      <c r="K64" s="116"/>
      <c r="L64" s="116"/>
      <c r="M64" s="116"/>
      <c r="N64" s="116"/>
      <c r="O64" s="117"/>
      <c r="P64" s="117"/>
      <c r="Q64" s="117"/>
      <c r="R64" s="117"/>
      <c r="S64" s="116"/>
      <c r="T64" s="116"/>
      <c r="U64" s="116"/>
      <c r="V64" s="116"/>
      <c r="W64" s="116"/>
      <c r="X64" s="116"/>
      <c r="Y64" s="116"/>
      <c r="Z64" s="116"/>
      <c r="AA64" s="116"/>
      <c r="AB64" s="116"/>
      <c r="AC64" s="116"/>
      <c r="AD64" s="116"/>
      <c r="AE64" s="116"/>
      <c r="AF64" s="116"/>
      <c r="AG64" s="116"/>
      <c r="AH64" s="116"/>
      <c r="AI64" s="116"/>
      <c r="AJ64" s="116"/>
      <c r="AK64" s="116"/>
      <c r="AL64" s="116"/>
      <c r="AM64" s="116"/>
      <c r="AN64" s="116"/>
      <c r="AO64" s="116"/>
      <c r="AP64" s="116"/>
      <c r="AQ64" s="116"/>
      <c r="AR64" s="116"/>
      <c r="AS64" s="116"/>
      <c r="AT64" s="116"/>
      <c r="AU64" s="116"/>
    </row>
    <row r="65" spans="1:47" s="118" customFormat="1" ht="34.5" customHeight="1" x14ac:dyDescent="0.2">
      <c r="A65" s="90"/>
      <c r="B65" s="90"/>
      <c r="C65" s="119"/>
      <c r="D65" s="52"/>
      <c r="E65" s="51"/>
      <c r="F65" s="51"/>
      <c r="G65" s="51"/>
      <c r="H65" s="53"/>
      <c r="I65" s="53"/>
      <c r="J65" s="116"/>
      <c r="K65" s="116"/>
      <c r="L65" s="116"/>
      <c r="M65" s="116"/>
      <c r="N65" s="116"/>
      <c r="O65" s="117"/>
      <c r="P65" s="117"/>
      <c r="Q65" s="117"/>
      <c r="R65" s="117"/>
      <c r="S65" s="116"/>
      <c r="T65" s="116"/>
      <c r="U65" s="116"/>
      <c r="V65" s="116"/>
      <c r="W65" s="116"/>
      <c r="X65" s="116"/>
      <c r="Y65" s="116"/>
      <c r="Z65" s="116"/>
      <c r="AA65" s="116"/>
      <c r="AB65" s="116"/>
      <c r="AC65" s="116"/>
      <c r="AD65" s="116"/>
      <c r="AE65" s="116"/>
      <c r="AF65" s="116"/>
      <c r="AG65" s="116"/>
      <c r="AH65" s="116"/>
      <c r="AI65" s="116"/>
      <c r="AJ65" s="116"/>
      <c r="AK65" s="116"/>
      <c r="AL65" s="116"/>
      <c r="AM65" s="116"/>
      <c r="AN65" s="116"/>
      <c r="AO65" s="116"/>
      <c r="AP65" s="116"/>
      <c r="AQ65" s="116"/>
      <c r="AR65" s="116"/>
      <c r="AS65" s="116"/>
      <c r="AT65" s="116"/>
      <c r="AU65" s="116"/>
    </row>
    <row r="66" spans="1:47" s="118" customFormat="1" ht="78.75" customHeight="1" x14ac:dyDescent="0.2">
      <c r="A66" s="208" t="s">
        <v>171</v>
      </c>
      <c r="B66" s="209"/>
      <c r="C66" s="31"/>
      <c r="D66" s="89"/>
      <c r="E66" s="89"/>
      <c r="F66" s="89"/>
      <c r="G66" s="116"/>
      <c r="H66" s="116"/>
      <c r="I66" s="116"/>
      <c r="J66" s="116"/>
      <c r="K66" s="116"/>
      <c r="L66" s="116"/>
      <c r="M66" s="116"/>
      <c r="N66" s="116"/>
      <c r="O66" s="117"/>
      <c r="P66" s="117"/>
      <c r="Q66" s="117"/>
      <c r="R66" s="117"/>
      <c r="S66" s="116"/>
      <c r="T66" s="116"/>
      <c r="U66" s="116"/>
      <c r="V66" s="116"/>
      <c r="W66" s="116"/>
      <c r="X66" s="116"/>
      <c r="Y66" s="116"/>
      <c r="Z66" s="116"/>
      <c r="AA66" s="116"/>
      <c r="AB66" s="116"/>
      <c r="AC66" s="116"/>
      <c r="AD66" s="116"/>
      <c r="AE66" s="116"/>
      <c r="AF66" s="116"/>
      <c r="AG66" s="116"/>
      <c r="AH66" s="116"/>
      <c r="AI66" s="116"/>
      <c r="AJ66" s="116"/>
      <c r="AK66" s="116"/>
      <c r="AL66" s="116"/>
      <c r="AM66" s="116"/>
      <c r="AN66" s="116"/>
      <c r="AO66" s="116"/>
      <c r="AP66" s="116"/>
      <c r="AQ66" s="116"/>
      <c r="AR66" s="116"/>
      <c r="AS66" s="116"/>
      <c r="AT66" s="116"/>
      <c r="AU66" s="116"/>
    </row>
    <row r="67" spans="1:47" s="118" customFormat="1" ht="26.25" customHeight="1" x14ac:dyDescent="0.2">
      <c r="A67" s="51"/>
      <c r="B67" s="51"/>
      <c r="C67" s="89"/>
      <c r="D67" s="89"/>
      <c r="E67" s="89"/>
      <c r="F67" s="89"/>
      <c r="G67" s="116"/>
      <c r="H67" s="116"/>
      <c r="I67" s="116"/>
      <c r="J67" s="116"/>
      <c r="K67" s="116"/>
      <c r="L67" s="116"/>
      <c r="M67" s="116"/>
      <c r="N67" s="116"/>
      <c r="O67" s="117"/>
      <c r="P67" s="117"/>
      <c r="Q67" s="117"/>
      <c r="R67" s="117"/>
      <c r="S67" s="116"/>
      <c r="T67" s="116"/>
      <c r="U67" s="116"/>
      <c r="V67" s="116"/>
      <c r="W67" s="116"/>
      <c r="X67" s="116"/>
      <c r="Y67" s="116"/>
      <c r="Z67" s="116"/>
      <c r="AA67" s="116"/>
      <c r="AB67" s="116"/>
      <c r="AC67" s="116"/>
      <c r="AD67" s="116"/>
      <c r="AE67" s="116"/>
      <c r="AF67" s="116"/>
      <c r="AG67" s="116"/>
      <c r="AH67" s="116"/>
      <c r="AI67" s="116"/>
      <c r="AJ67" s="116"/>
      <c r="AK67" s="116"/>
      <c r="AL67" s="116"/>
      <c r="AM67" s="116"/>
      <c r="AN67" s="116"/>
      <c r="AO67" s="116"/>
      <c r="AP67" s="116"/>
      <c r="AQ67" s="116"/>
      <c r="AR67" s="116"/>
      <c r="AS67" s="116"/>
      <c r="AT67" s="116"/>
      <c r="AU67" s="116"/>
    </row>
    <row r="68" spans="1:47" s="118" customFormat="1" ht="26.25" customHeight="1" x14ac:dyDescent="0.2">
      <c r="A68" s="260" t="s">
        <v>123</v>
      </c>
      <c r="B68" s="260"/>
      <c r="C68" s="260"/>
      <c r="D68" s="260"/>
      <c r="E68" s="260"/>
      <c r="F68" s="260"/>
      <c r="G68" s="260"/>
      <c r="H68" s="260"/>
      <c r="I68" s="260"/>
      <c r="J68" s="260"/>
      <c r="K68" s="260"/>
      <c r="L68" s="260"/>
      <c r="M68" s="260"/>
      <c r="N68" s="260"/>
      <c r="O68" s="260"/>
      <c r="P68" s="260"/>
      <c r="Q68" s="260"/>
      <c r="R68" s="260"/>
      <c r="S68" s="260"/>
      <c r="T68" s="260"/>
      <c r="U68" s="116"/>
      <c r="V68" s="116"/>
      <c r="W68" s="116"/>
      <c r="X68" s="116"/>
      <c r="Y68" s="116"/>
      <c r="Z68" s="116"/>
      <c r="AA68" s="116"/>
      <c r="AB68" s="116"/>
      <c r="AC68" s="116"/>
      <c r="AD68" s="116"/>
      <c r="AE68" s="116"/>
      <c r="AF68" s="116"/>
      <c r="AG68" s="116"/>
      <c r="AH68" s="116"/>
      <c r="AI68" s="116"/>
      <c r="AJ68" s="116"/>
      <c r="AK68" s="116"/>
      <c r="AL68" s="116"/>
      <c r="AM68" s="116"/>
      <c r="AN68" s="116"/>
      <c r="AO68" s="116"/>
      <c r="AP68" s="116"/>
      <c r="AQ68" s="116"/>
      <c r="AR68" s="116"/>
      <c r="AS68" s="116"/>
      <c r="AT68" s="116"/>
      <c r="AU68" s="116"/>
    </row>
    <row r="69" spans="1:47" s="118" customFormat="1" x14ac:dyDescent="0.2">
      <c r="A69" s="261"/>
      <c r="B69" s="261"/>
      <c r="C69" s="261"/>
      <c r="D69" s="261"/>
      <c r="E69" s="261"/>
      <c r="F69" s="261"/>
      <c r="G69" s="261"/>
      <c r="H69" s="261"/>
      <c r="I69" s="261"/>
      <c r="J69" s="261"/>
      <c r="K69" s="261"/>
      <c r="L69" s="261"/>
      <c r="M69" s="261"/>
      <c r="N69" s="261"/>
      <c r="O69" s="261"/>
      <c r="P69" s="261"/>
      <c r="Q69" s="261"/>
      <c r="R69" s="261"/>
      <c r="S69" s="261"/>
      <c r="T69" s="261"/>
      <c r="U69" s="116"/>
      <c r="V69" s="116"/>
      <c r="W69" s="116"/>
      <c r="X69" s="116"/>
      <c r="Y69" s="116"/>
      <c r="Z69" s="116"/>
      <c r="AA69" s="116"/>
      <c r="AB69" s="116"/>
      <c r="AC69" s="116"/>
      <c r="AD69" s="116"/>
      <c r="AE69" s="116"/>
      <c r="AF69" s="116"/>
      <c r="AG69" s="116"/>
      <c r="AH69" s="116"/>
      <c r="AI69" s="116"/>
      <c r="AJ69" s="116"/>
      <c r="AK69" s="116"/>
      <c r="AL69" s="116"/>
      <c r="AM69" s="116"/>
      <c r="AN69" s="116"/>
      <c r="AO69" s="116"/>
      <c r="AP69" s="116"/>
      <c r="AQ69" s="116"/>
      <c r="AR69" s="116"/>
      <c r="AS69" s="116"/>
      <c r="AT69" s="116"/>
      <c r="AU69" s="116"/>
    </row>
    <row r="70" spans="1:47" ht="23.25" customHeight="1" x14ac:dyDescent="0.2">
      <c r="A70" s="262" t="s">
        <v>122</v>
      </c>
      <c r="B70" s="263"/>
      <c r="C70" s="268" t="s">
        <v>165</v>
      </c>
      <c r="D70" s="268" t="s">
        <v>161</v>
      </c>
      <c r="E70" s="248" t="s">
        <v>159</v>
      </c>
      <c r="F70" s="250"/>
      <c r="G70" s="249" t="s">
        <v>160</v>
      </c>
      <c r="H70" s="249"/>
      <c r="I70" s="249"/>
      <c r="J70" s="249"/>
      <c r="K70" s="249"/>
      <c r="L70" s="249"/>
      <c r="M70" s="249"/>
      <c r="N70" s="249"/>
      <c r="O70" s="248" t="s">
        <v>162</v>
      </c>
      <c r="P70" s="249"/>
      <c r="Q70" s="249"/>
      <c r="R70" s="250"/>
      <c r="S70" s="254" t="s">
        <v>121</v>
      </c>
      <c r="T70" s="250" t="s">
        <v>163</v>
      </c>
    </row>
    <row r="71" spans="1:47" ht="39.6" customHeight="1" x14ac:dyDescent="0.2">
      <c r="A71" s="264"/>
      <c r="B71" s="265"/>
      <c r="C71" s="323"/>
      <c r="D71" s="269"/>
      <c r="E71" s="251"/>
      <c r="F71" s="253"/>
      <c r="G71" s="252"/>
      <c r="H71" s="252"/>
      <c r="I71" s="252"/>
      <c r="J71" s="252"/>
      <c r="K71" s="252"/>
      <c r="L71" s="252"/>
      <c r="M71" s="252"/>
      <c r="N71" s="252"/>
      <c r="O71" s="251"/>
      <c r="P71" s="252"/>
      <c r="Q71" s="252"/>
      <c r="R71" s="253"/>
      <c r="S71" s="255"/>
      <c r="T71" s="253"/>
    </row>
    <row r="72" spans="1:47" ht="24.75" customHeight="1" x14ac:dyDescent="0.2">
      <c r="A72" s="266"/>
      <c r="B72" s="267"/>
      <c r="C72" s="323"/>
      <c r="D72" s="257" t="s">
        <v>116</v>
      </c>
      <c r="E72" s="258"/>
      <c r="F72" s="259"/>
      <c r="G72" s="257" t="s">
        <v>115</v>
      </c>
      <c r="H72" s="258"/>
      <c r="I72" s="258"/>
      <c r="J72" s="258"/>
      <c r="K72" s="258"/>
      <c r="L72" s="258"/>
      <c r="M72" s="258"/>
      <c r="N72" s="259"/>
      <c r="O72" s="257" t="s">
        <v>114</v>
      </c>
      <c r="P72" s="258"/>
      <c r="Q72" s="258"/>
      <c r="R72" s="259"/>
      <c r="S72" s="255"/>
      <c r="T72" s="250" t="s">
        <v>113</v>
      </c>
    </row>
    <row r="73" spans="1:47" ht="27" customHeight="1" x14ac:dyDescent="0.2">
      <c r="A73" s="120" t="s">
        <v>66</v>
      </c>
      <c r="B73" s="121"/>
      <c r="C73" s="324"/>
      <c r="D73" s="122" t="s">
        <v>87</v>
      </c>
      <c r="E73" s="122" t="s">
        <v>130</v>
      </c>
      <c r="F73" s="122" t="s">
        <v>89</v>
      </c>
      <c r="G73" s="122" t="s">
        <v>90</v>
      </c>
      <c r="H73" s="122" t="s">
        <v>91</v>
      </c>
      <c r="I73" s="122" t="s">
        <v>92</v>
      </c>
      <c r="J73" s="122" t="s">
        <v>93</v>
      </c>
      <c r="K73" s="122" t="s">
        <v>94</v>
      </c>
      <c r="L73" s="257" t="s">
        <v>95</v>
      </c>
      <c r="M73" s="259"/>
      <c r="N73" s="122" t="s">
        <v>96</v>
      </c>
      <c r="O73" s="122" t="s">
        <v>97</v>
      </c>
      <c r="P73" s="122" t="s">
        <v>98</v>
      </c>
      <c r="Q73" s="122" t="s">
        <v>99</v>
      </c>
      <c r="R73" s="122" t="s">
        <v>100</v>
      </c>
      <c r="S73" s="256"/>
      <c r="T73" s="253"/>
    </row>
    <row r="74" spans="1:47" ht="27" customHeight="1" x14ac:dyDescent="0.2">
      <c r="A74" s="123">
        <v>0.1</v>
      </c>
      <c r="B74" s="112" t="s">
        <v>68</v>
      </c>
      <c r="C74" s="218"/>
      <c r="D74" s="219"/>
      <c r="E74" s="219"/>
      <c r="F74" s="219"/>
      <c r="G74" s="219"/>
      <c r="H74" s="219"/>
      <c r="I74" s="219"/>
      <c r="J74" s="219"/>
      <c r="K74" s="219"/>
      <c r="L74" s="219"/>
      <c r="M74" s="219"/>
      <c r="N74" s="220"/>
      <c r="O74" s="32"/>
      <c r="P74" s="32"/>
      <c r="Q74" s="32"/>
      <c r="R74" s="32"/>
      <c r="S74" s="124">
        <f>SUM(C74:R74)</f>
        <v>0</v>
      </c>
      <c r="T74" s="34"/>
    </row>
    <row r="75" spans="1:47" ht="27" customHeight="1" x14ac:dyDescent="0.2">
      <c r="A75" s="111">
        <v>0.2</v>
      </c>
      <c r="B75" s="112" t="s">
        <v>69</v>
      </c>
      <c r="C75" s="221"/>
      <c r="D75" s="222"/>
      <c r="E75" s="222"/>
      <c r="F75" s="222"/>
      <c r="G75" s="222"/>
      <c r="H75" s="222"/>
      <c r="I75" s="222"/>
      <c r="J75" s="222"/>
      <c r="K75" s="222"/>
      <c r="L75" s="222"/>
      <c r="M75" s="222"/>
      <c r="N75" s="223"/>
      <c r="O75" s="32"/>
      <c r="P75" s="32"/>
      <c r="Q75" s="32"/>
      <c r="R75" s="32"/>
      <c r="S75" s="124">
        <f t="shared" ref="S75:S92" si="5">SUM(C75:R75)</f>
        <v>0</v>
      </c>
      <c r="T75" s="34"/>
    </row>
    <row r="76" spans="1:47" ht="27" customHeight="1" x14ac:dyDescent="0.2">
      <c r="A76" s="111">
        <v>0.3</v>
      </c>
      <c r="B76" s="112" t="s">
        <v>70</v>
      </c>
      <c r="C76" s="32"/>
      <c r="D76" s="32"/>
      <c r="E76" s="33"/>
      <c r="F76" s="32"/>
      <c r="G76" s="32"/>
      <c r="H76" s="32"/>
      <c r="I76" s="32"/>
      <c r="J76" s="32"/>
      <c r="K76" s="32"/>
      <c r="L76" s="224"/>
      <c r="M76" s="225"/>
      <c r="N76" s="226"/>
      <c r="O76" s="32"/>
      <c r="P76" s="32"/>
      <c r="Q76" s="32"/>
      <c r="R76" s="32"/>
      <c r="S76" s="124">
        <f t="shared" si="5"/>
        <v>0</v>
      </c>
      <c r="T76" s="34"/>
    </row>
    <row r="77" spans="1:47" ht="27" customHeight="1" x14ac:dyDescent="0.2">
      <c r="A77" s="111">
        <v>0.4</v>
      </c>
      <c r="B77" s="112" t="s">
        <v>71</v>
      </c>
      <c r="C77" s="32"/>
      <c r="D77" s="32"/>
      <c r="E77" s="33"/>
      <c r="F77" s="32"/>
      <c r="G77" s="32"/>
      <c r="H77" s="32"/>
      <c r="I77" s="32"/>
      <c r="J77" s="32"/>
      <c r="K77" s="32"/>
      <c r="L77" s="227"/>
      <c r="M77" s="228"/>
      <c r="N77" s="229"/>
      <c r="O77" s="32"/>
      <c r="P77" s="32"/>
      <c r="Q77" s="32"/>
      <c r="R77" s="32"/>
      <c r="S77" s="124">
        <f t="shared" si="5"/>
        <v>0</v>
      </c>
      <c r="T77" s="34"/>
    </row>
    <row r="78" spans="1:47" ht="27" customHeight="1" x14ac:dyDescent="0.2">
      <c r="A78" s="111">
        <v>0.5</v>
      </c>
      <c r="B78" s="112" t="s">
        <v>101</v>
      </c>
      <c r="C78" s="32"/>
      <c r="D78" s="32"/>
      <c r="E78" s="33"/>
      <c r="F78" s="32"/>
      <c r="G78" s="32"/>
      <c r="H78" s="32"/>
      <c r="I78" s="32"/>
      <c r="J78" s="32"/>
      <c r="K78" s="32"/>
      <c r="L78" s="227"/>
      <c r="M78" s="228"/>
      <c r="N78" s="229"/>
      <c r="O78" s="32"/>
      <c r="P78" s="32"/>
      <c r="Q78" s="32"/>
      <c r="R78" s="32"/>
      <c r="S78" s="124">
        <f t="shared" si="5"/>
        <v>0</v>
      </c>
      <c r="T78" s="34"/>
    </row>
    <row r="79" spans="1:47" ht="27" customHeight="1" x14ac:dyDescent="0.2">
      <c r="A79" s="111">
        <v>1</v>
      </c>
      <c r="B79" s="121" t="s">
        <v>72</v>
      </c>
      <c r="C79" s="32"/>
      <c r="D79" s="32"/>
      <c r="E79" s="33"/>
      <c r="F79" s="32"/>
      <c r="G79" s="32"/>
      <c r="H79" s="32"/>
      <c r="I79" s="32"/>
      <c r="J79" s="32"/>
      <c r="K79" s="32"/>
      <c r="L79" s="227"/>
      <c r="M79" s="228"/>
      <c r="N79" s="229"/>
      <c r="O79" s="32"/>
      <c r="P79" s="32"/>
      <c r="Q79" s="32"/>
      <c r="R79" s="32"/>
      <c r="S79" s="124">
        <f t="shared" si="5"/>
        <v>0</v>
      </c>
      <c r="T79" s="34"/>
    </row>
    <row r="80" spans="1:47" ht="27" customHeight="1" x14ac:dyDescent="0.2">
      <c r="A80" s="111">
        <v>2.1</v>
      </c>
      <c r="B80" s="112" t="s">
        <v>73</v>
      </c>
      <c r="C80" s="32"/>
      <c r="D80" s="32"/>
      <c r="E80" s="32"/>
      <c r="F80" s="32"/>
      <c r="G80" s="32"/>
      <c r="H80" s="32"/>
      <c r="I80" s="32"/>
      <c r="J80" s="32"/>
      <c r="K80" s="32"/>
      <c r="L80" s="227"/>
      <c r="M80" s="228"/>
      <c r="N80" s="229"/>
      <c r="O80" s="32"/>
      <c r="P80" s="32"/>
      <c r="Q80" s="32"/>
      <c r="R80" s="32"/>
      <c r="S80" s="124">
        <f t="shared" si="5"/>
        <v>0</v>
      </c>
      <c r="T80" s="34"/>
    </row>
    <row r="81" spans="1:20" ht="27" customHeight="1" x14ac:dyDescent="0.2">
      <c r="A81" s="111">
        <v>2.2000000000000002</v>
      </c>
      <c r="B81" s="112" t="s">
        <v>74</v>
      </c>
      <c r="C81" s="32"/>
      <c r="D81" s="32"/>
      <c r="E81" s="33"/>
      <c r="F81" s="32"/>
      <c r="G81" s="32"/>
      <c r="H81" s="32"/>
      <c r="I81" s="32"/>
      <c r="J81" s="32"/>
      <c r="K81" s="32"/>
      <c r="L81" s="227"/>
      <c r="M81" s="228"/>
      <c r="N81" s="229"/>
      <c r="O81" s="32"/>
      <c r="P81" s="32"/>
      <c r="Q81" s="32"/>
      <c r="R81" s="32"/>
      <c r="S81" s="124">
        <f t="shared" si="5"/>
        <v>0</v>
      </c>
      <c r="T81" s="34"/>
    </row>
    <row r="82" spans="1:20" ht="27" customHeight="1" x14ac:dyDescent="0.2">
      <c r="A82" s="111">
        <v>2.2999999999999998</v>
      </c>
      <c r="B82" s="112" t="s">
        <v>75</v>
      </c>
      <c r="C82" s="32"/>
      <c r="D82" s="32"/>
      <c r="E82" s="33"/>
      <c r="F82" s="32"/>
      <c r="G82" s="32"/>
      <c r="H82" s="32"/>
      <c r="I82" s="32"/>
      <c r="J82" s="32"/>
      <c r="K82" s="32"/>
      <c r="L82" s="227"/>
      <c r="M82" s="228"/>
      <c r="N82" s="229"/>
      <c r="O82" s="32"/>
      <c r="P82" s="32"/>
      <c r="Q82" s="32"/>
      <c r="R82" s="32"/>
      <c r="S82" s="124">
        <f t="shared" si="5"/>
        <v>0</v>
      </c>
      <c r="T82" s="34"/>
    </row>
    <row r="83" spans="1:20" ht="27" customHeight="1" x14ac:dyDescent="0.2">
      <c r="A83" s="111">
        <v>2.4</v>
      </c>
      <c r="B83" s="112" t="s">
        <v>76</v>
      </c>
      <c r="C83" s="32"/>
      <c r="D83" s="32"/>
      <c r="E83" s="33"/>
      <c r="F83" s="32"/>
      <c r="G83" s="32"/>
      <c r="H83" s="32"/>
      <c r="I83" s="32"/>
      <c r="J83" s="32"/>
      <c r="K83" s="32"/>
      <c r="L83" s="227"/>
      <c r="M83" s="228"/>
      <c r="N83" s="229"/>
      <c r="O83" s="32"/>
      <c r="P83" s="32"/>
      <c r="Q83" s="32"/>
      <c r="R83" s="32"/>
      <c r="S83" s="124">
        <f t="shared" si="5"/>
        <v>0</v>
      </c>
      <c r="T83" s="34"/>
    </row>
    <row r="84" spans="1:20" ht="27" customHeight="1" x14ac:dyDescent="0.2">
      <c r="A84" s="111">
        <v>2.5</v>
      </c>
      <c r="B84" s="112" t="s">
        <v>77</v>
      </c>
      <c r="C84" s="32"/>
      <c r="D84" s="32"/>
      <c r="E84" s="33"/>
      <c r="F84" s="32"/>
      <c r="G84" s="32"/>
      <c r="H84" s="32"/>
      <c r="I84" s="32"/>
      <c r="J84" s="32"/>
      <c r="K84" s="32"/>
      <c r="L84" s="227"/>
      <c r="M84" s="228"/>
      <c r="N84" s="229"/>
      <c r="O84" s="32"/>
      <c r="P84" s="32"/>
      <c r="Q84" s="32"/>
      <c r="R84" s="32"/>
      <c r="S84" s="124">
        <f t="shared" si="5"/>
        <v>0</v>
      </c>
      <c r="T84" s="34"/>
    </row>
    <row r="85" spans="1:20" ht="27" customHeight="1" x14ac:dyDescent="0.2">
      <c r="A85" s="111">
        <v>2.6</v>
      </c>
      <c r="B85" s="112" t="s">
        <v>78</v>
      </c>
      <c r="C85" s="32"/>
      <c r="D85" s="32"/>
      <c r="E85" s="33"/>
      <c r="F85" s="32"/>
      <c r="G85" s="32"/>
      <c r="H85" s="32"/>
      <c r="I85" s="32"/>
      <c r="J85" s="32"/>
      <c r="K85" s="32"/>
      <c r="L85" s="227"/>
      <c r="M85" s="228"/>
      <c r="N85" s="229"/>
      <c r="O85" s="32"/>
      <c r="P85" s="32"/>
      <c r="Q85" s="32"/>
      <c r="R85" s="32"/>
      <c r="S85" s="124">
        <f t="shared" si="5"/>
        <v>0</v>
      </c>
      <c r="T85" s="34"/>
    </row>
    <row r="86" spans="1:20" ht="27" customHeight="1" x14ac:dyDescent="0.2">
      <c r="A86" s="111">
        <v>2.7</v>
      </c>
      <c r="B86" s="112" t="s">
        <v>79</v>
      </c>
      <c r="C86" s="32"/>
      <c r="D86" s="32"/>
      <c r="E86" s="33"/>
      <c r="F86" s="32"/>
      <c r="G86" s="32"/>
      <c r="H86" s="32"/>
      <c r="I86" s="32"/>
      <c r="J86" s="32"/>
      <c r="K86" s="32"/>
      <c r="L86" s="227"/>
      <c r="M86" s="228"/>
      <c r="N86" s="229"/>
      <c r="O86" s="32"/>
      <c r="P86" s="32"/>
      <c r="Q86" s="32"/>
      <c r="R86" s="32"/>
      <c r="S86" s="124">
        <f t="shared" si="5"/>
        <v>0</v>
      </c>
      <c r="T86" s="34"/>
    </row>
    <row r="87" spans="1:20" ht="27" customHeight="1" x14ac:dyDescent="0.2">
      <c r="A87" s="111">
        <v>2.8</v>
      </c>
      <c r="B87" s="112" t="s">
        <v>80</v>
      </c>
      <c r="C87" s="32"/>
      <c r="D87" s="32"/>
      <c r="E87" s="33"/>
      <c r="F87" s="32"/>
      <c r="G87" s="32"/>
      <c r="H87" s="32"/>
      <c r="I87" s="32"/>
      <c r="J87" s="32"/>
      <c r="K87" s="32"/>
      <c r="L87" s="227"/>
      <c r="M87" s="228"/>
      <c r="N87" s="229"/>
      <c r="O87" s="32"/>
      <c r="P87" s="32"/>
      <c r="Q87" s="32"/>
      <c r="R87" s="32"/>
      <c r="S87" s="124">
        <f t="shared" si="5"/>
        <v>0</v>
      </c>
      <c r="T87" s="34"/>
    </row>
    <row r="88" spans="1:20" ht="27" customHeight="1" x14ac:dyDescent="0.2">
      <c r="A88" s="111">
        <v>3</v>
      </c>
      <c r="B88" s="112" t="s">
        <v>81</v>
      </c>
      <c r="C88" s="32"/>
      <c r="D88" s="32"/>
      <c r="E88" s="33"/>
      <c r="F88" s="32"/>
      <c r="G88" s="32"/>
      <c r="H88" s="32"/>
      <c r="I88" s="32"/>
      <c r="J88" s="32"/>
      <c r="K88" s="32"/>
      <c r="L88" s="227"/>
      <c r="M88" s="228"/>
      <c r="N88" s="229"/>
      <c r="O88" s="32"/>
      <c r="P88" s="32"/>
      <c r="Q88" s="32"/>
      <c r="R88" s="32"/>
      <c r="S88" s="124">
        <f t="shared" si="5"/>
        <v>0</v>
      </c>
      <c r="T88" s="34"/>
    </row>
    <row r="89" spans="1:20" ht="27" customHeight="1" x14ac:dyDescent="0.2">
      <c r="A89" s="111">
        <v>4</v>
      </c>
      <c r="B89" s="112" t="s">
        <v>82</v>
      </c>
      <c r="C89" s="32"/>
      <c r="D89" s="32"/>
      <c r="E89" s="33"/>
      <c r="F89" s="32"/>
      <c r="G89" s="32"/>
      <c r="H89" s="32"/>
      <c r="I89" s="32"/>
      <c r="J89" s="32"/>
      <c r="K89" s="32"/>
      <c r="L89" s="230"/>
      <c r="M89" s="231"/>
      <c r="N89" s="232"/>
      <c r="O89" s="32"/>
      <c r="P89" s="32"/>
      <c r="Q89" s="32"/>
      <c r="R89" s="32"/>
      <c r="S89" s="124">
        <f t="shared" si="5"/>
        <v>0</v>
      </c>
      <c r="T89" s="34"/>
    </row>
    <row r="90" spans="1:20" ht="27" customHeight="1" x14ac:dyDescent="0.2">
      <c r="A90" s="111">
        <v>5</v>
      </c>
      <c r="B90" s="112" t="s">
        <v>83</v>
      </c>
      <c r="C90" s="32"/>
      <c r="D90" s="32"/>
      <c r="E90" s="33"/>
      <c r="F90" s="32"/>
      <c r="G90" s="32"/>
      <c r="H90" s="32"/>
      <c r="I90" s="32"/>
      <c r="J90" s="32"/>
      <c r="K90" s="32"/>
      <c r="L90" s="32" t="s">
        <v>102</v>
      </c>
      <c r="M90" s="32" t="s">
        <v>103</v>
      </c>
      <c r="N90" s="32" t="s">
        <v>178</v>
      </c>
      <c r="O90" s="32"/>
      <c r="P90" s="32"/>
      <c r="Q90" s="32"/>
      <c r="R90" s="32"/>
      <c r="S90" s="124">
        <f>SUM(C90:R90)</f>
        <v>0</v>
      </c>
      <c r="T90" s="34"/>
    </row>
    <row r="91" spans="1:20" ht="27" customHeight="1" x14ac:dyDescent="0.2">
      <c r="A91" s="111">
        <v>6</v>
      </c>
      <c r="B91" s="112" t="s">
        <v>84</v>
      </c>
      <c r="C91" s="32"/>
      <c r="D91" s="32"/>
      <c r="E91" s="33"/>
      <c r="F91" s="32"/>
      <c r="G91" s="32"/>
      <c r="H91" s="32"/>
      <c r="I91" s="32"/>
      <c r="J91" s="32"/>
      <c r="K91" s="32"/>
      <c r="L91" s="224"/>
      <c r="M91" s="225"/>
      <c r="N91" s="226"/>
      <c r="O91" s="32"/>
      <c r="P91" s="32"/>
      <c r="Q91" s="32"/>
      <c r="R91" s="32"/>
      <c r="S91" s="124">
        <f t="shared" si="5"/>
        <v>0</v>
      </c>
      <c r="T91" s="34"/>
    </row>
    <row r="92" spans="1:20" ht="27" customHeight="1" x14ac:dyDescent="0.2">
      <c r="A92" s="111">
        <v>7</v>
      </c>
      <c r="B92" s="112" t="s">
        <v>85</v>
      </c>
      <c r="C92" s="32"/>
      <c r="D92" s="32"/>
      <c r="E92" s="33"/>
      <c r="F92" s="32"/>
      <c r="G92" s="32"/>
      <c r="H92" s="32"/>
      <c r="I92" s="32"/>
      <c r="J92" s="32"/>
      <c r="K92" s="32"/>
      <c r="L92" s="227"/>
      <c r="M92" s="228"/>
      <c r="N92" s="229"/>
      <c r="O92" s="32"/>
      <c r="P92" s="32"/>
      <c r="Q92" s="32"/>
      <c r="R92" s="32"/>
      <c r="S92" s="124">
        <f t="shared" si="5"/>
        <v>0</v>
      </c>
      <c r="T92" s="34"/>
    </row>
    <row r="93" spans="1:20" ht="27" customHeight="1" x14ac:dyDescent="0.2">
      <c r="A93" s="111">
        <v>8</v>
      </c>
      <c r="B93" s="112" t="s">
        <v>86</v>
      </c>
      <c r="C93" s="32"/>
      <c r="D93" s="32"/>
      <c r="E93" s="33"/>
      <c r="F93" s="32"/>
      <c r="G93" s="32"/>
      <c r="H93" s="32"/>
      <c r="I93" s="32"/>
      <c r="J93" s="32"/>
      <c r="K93" s="32"/>
      <c r="L93" s="230"/>
      <c r="M93" s="231"/>
      <c r="N93" s="232"/>
      <c r="O93" s="32"/>
      <c r="P93" s="32"/>
      <c r="Q93" s="32"/>
      <c r="R93" s="32"/>
      <c r="S93" s="124">
        <f>SUM(C93:R93)</f>
        <v>0</v>
      </c>
      <c r="T93" s="34"/>
    </row>
    <row r="94" spans="1:20" ht="27" customHeight="1" x14ac:dyDescent="0.2">
      <c r="A94" s="242" t="s">
        <v>104</v>
      </c>
      <c r="B94" s="243"/>
      <c r="C94" s="125">
        <f>SUM(C76:C93)</f>
        <v>0</v>
      </c>
      <c r="D94" s="125">
        <f t="shared" ref="D94:K94" si="6">SUM(D76:D93)</f>
        <v>0</v>
      </c>
      <c r="E94" s="126">
        <f t="shared" si="6"/>
        <v>0</v>
      </c>
      <c r="F94" s="125">
        <f t="shared" si="6"/>
        <v>0</v>
      </c>
      <c r="G94" s="125">
        <f t="shared" si="6"/>
        <v>0</v>
      </c>
      <c r="H94" s="125">
        <f t="shared" si="6"/>
        <v>0</v>
      </c>
      <c r="I94" s="125">
        <f t="shared" si="6"/>
        <v>0</v>
      </c>
      <c r="J94" s="125">
        <f t="shared" si="6"/>
        <v>0</v>
      </c>
      <c r="K94" s="125">
        <f t="shared" si="6"/>
        <v>0</v>
      </c>
      <c r="L94" s="244" t="e">
        <f>L90+M90</f>
        <v>#VALUE!</v>
      </c>
      <c r="M94" s="245"/>
      <c r="N94" s="125" t="str">
        <f>N90</f>
        <v>Operational Water</v>
      </c>
      <c r="O94" s="125">
        <f>SUM(O74:O93)</f>
        <v>0</v>
      </c>
      <c r="P94" s="125">
        <f t="shared" ref="P94:T94" si="7">SUM(P74:P93)</f>
        <v>0</v>
      </c>
      <c r="Q94" s="125">
        <f t="shared" si="7"/>
        <v>0</v>
      </c>
      <c r="R94" s="125">
        <f t="shared" si="7"/>
        <v>0</v>
      </c>
      <c r="S94" s="125">
        <f t="shared" si="7"/>
        <v>0</v>
      </c>
      <c r="T94" s="125">
        <f t="shared" si="7"/>
        <v>0</v>
      </c>
    </row>
    <row r="95" spans="1:20" ht="27" customHeight="1" x14ac:dyDescent="0.2">
      <c r="A95" s="242" t="s">
        <v>105</v>
      </c>
      <c r="B95" s="243"/>
      <c r="C95" s="127" t="e">
        <f t="shared" ref="C95:K95" si="8">C94/$C$6</f>
        <v>#DIV/0!</v>
      </c>
      <c r="D95" s="127" t="e">
        <f t="shared" si="8"/>
        <v>#DIV/0!</v>
      </c>
      <c r="E95" s="127" t="e">
        <f t="shared" si="8"/>
        <v>#DIV/0!</v>
      </c>
      <c r="F95" s="127" t="e">
        <f t="shared" si="8"/>
        <v>#DIV/0!</v>
      </c>
      <c r="G95" s="127" t="e">
        <f t="shared" si="8"/>
        <v>#DIV/0!</v>
      </c>
      <c r="H95" s="127" t="e">
        <f t="shared" si="8"/>
        <v>#DIV/0!</v>
      </c>
      <c r="I95" s="127" t="e">
        <f t="shared" si="8"/>
        <v>#DIV/0!</v>
      </c>
      <c r="J95" s="127" t="e">
        <f t="shared" si="8"/>
        <v>#DIV/0!</v>
      </c>
      <c r="K95" s="127" t="e">
        <f t="shared" si="8"/>
        <v>#DIV/0!</v>
      </c>
      <c r="L95" s="246" t="e">
        <f>L94/$C$6</f>
        <v>#VALUE!</v>
      </c>
      <c r="M95" s="247"/>
      <c r="N95" s="127" t="e">
        <f t="shared" ref="N95:T95" si="9">N94/$C$6</f>
        <v>#VALUE!</v>
      </c>
      <c r="O95" s="127" t="e">
        <f t="shared" si="9"/>
        <v>#DIV/0!</v>
      </c>
      <c r="P95" s="127" t="e">
        <f t="shared" si="9"/>
        <v>#DIV/0!</v>
      </c>
      <c r="Q95" s="127" t="e">
        <f t="shared" si="9"/>
        <v>#DIV/0!</v>
      </c>
      <c r="R95" s="127" t="e">
        <f t="shared" si="9"/>
        <v>#DIV/0!</v>
      </c>
      <c r="S95" s="127" t="e">
        <f t="shared" si="9"/>
        <v>#DIV/0!</v>
      </c>
      <c r="T95" s="127" t="e">
        <f t="shared" si="9"/>
        <v>#DIV/0!</v>
      </c>
    </row>
    <row r="96" spans="1:20" x14ac:dyDescent="0.2">
      <c r="A96" s="210" t="s">
        <v>106</v>
      </c>
      <c r="B96" s="211"/>
      <c r="C96" s="211"/>
      <c r="D96" s="211"/>
      <c r="E96" s="211"/>
      <c r="F96" s="211"/>
      <c r="G96" s="211"/>
      <c r="H96" s="211"/>
      <c r="I96" s="211"/>
      <c r="J96" s="211"/>
      <c r="K96" s="211"/>
      <c r="L96" s="211"/>
      <c r="M96" s="211"/>
      <c r="N96" s="211"/>
      <c r="O96" s="211"/>
      <c r="P96" s="211"/>
      <c r="Q96" s="212"/>
      <c r="R96" s="212"/>
      <c r="S96" s="212"/>
      <c r="T96" s="213"/>
    </row>
    <row r="97" spans="1:47" ht="12.75" customHeight="1" x14ac:dyDescent="0.2">
      <c r="A97" s="214" t="s">
        <v>141</v>
      </c>
      <c r="B97" s="214"/>
      <c r="C97" s="214"/>
      <c r="D97" s="214"/>
      <c r="E97" s="214"/>
      <c r="F97" s="214"/>
      <c r="G97" s="214"/>
      <c r="H97" s="214"/>
      <c r="I97" s="214"/>
      <c r="J97" s="214"/>
      <c r="K97" s="214"/>
      <c r="L97" s="214"/>
      <c r="M97" s="214"/>
      <c r="N97" s="214"/>
      <c r="O97" s="214"/>
      <c r="P97" s="214"/>
      <c r="Q97" s="215"/>
      <c r="R97" s="216"/>
      <c r="S97" s="217"/>
      <c r="T97" s="128" t="s">
        <v>117</v>
      </c>
    </row>
    <row r="98" spans="1:47" ht="14.25" x14ac:dyDescent="0.2">
      <c r="A98" s="129" t="s">
        <v>119</v>
      </c>
      <c r="B98" s="129"/>
      <c r="C98" s="129"/>
      <c r="D98" s="130"/>
      <c r="E98" s="130"/>
      <c r="F98" s="129"/>
      <c r="G98" s="129"/>
      <c r="H98" s="129"/>
      <c r="I98" s="129"/>
      <c r="J98" s="129"/>
      <c r="K98" s="129"/>
      <c r="L98" s="129"/>
      <c r="M98" s="129"/>
      <c r="N98" s="129"/>
      <c r="O98" s="130"/>
      <c r="P98" s="130"/>
      <c r="Q98" s="205"/>
      <c r="R98" s="206"/>
      <c r="S98" s="207"/>
      <c r="T98" s="131" t="s">
        <v>125</v>
      </c>
    </row>
    <row r="99" spans="1:47" ht="13.35" customHeight="1" x14ac:dyDescent="0.2">
      <c r="A99" s="129" t="s">
        <v>144</v>
      </c>
      <c r="B99" s="129"/>
      <c r="C99" s="129"/>
      <c r="D99" s="130"/>
      <c r="E99" s="130"/>
      <c r="F99" s="129"/>
      <c r="G99" s="129"/>
      <c r="H99" s="129"/>
      <c r="I99" s="129"/>
      <c r="J99" s="129"/>
      <c r="K99" s="129"/>
      <c r="L99" s="129"/>
      <c r="M99" s="129"/>
      <c r="N99" s="129"/>
      <c r="O99" s="130"/>
      <c r="P99" s="130"/>
      <c r="Q99" s="132"/>
      <c r="R99" s="132"/>
      <c r="S99" s="133"/>
      <c r="T99" s="134"/>
    </row>
    <row r="100" spans="1:47" s="136" customFormat="1" ht="57.75" customHeight="1" x14ac:dyDescent="0.2">
      <c r="A100" s="260" t="s">
        <v>124</v>
      </c>
      <c r="B100" s="260"/>
      <c r="C100" s="260"/>
      <c r="D100" s="260"/>
      <c r="E100" s="260"/>
      <c r="F100" s="260"/>
      <c r="G100" s="260"/>
      <c r="H100" s="260"/>
      <c r="I100" s="260"/>
      <c r="J100" s="260"/>
      <c r="K100" s="260"/>
      <c r="L100" s="260"/>
      <c r="M100" s="260"/>
      <c r="N100" s="260"/>
      <c r="O100" s="260"/>
      <c r="P100" s="260"/>
      <c r="Q100" s="260"/>
      <c r="R100" s="260"/>
      <c r="S100" s="260"/>
      <c r="T100" s="260"/>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135"/>
      <c r="AP100" s="135"/>
      <c r="AQ100" s="135"/>
      <c r="AR100" s="135"/>
      <c r="AS100" s="135"/>
      <c r="AT100" s="135"/>
      <c r="AU100" s="135"/>
    </row>
    <row r="101" spans="1:47" ht="0.75" customHeight="1" x14ac:dyDescent="0.2">
      <c r="A101" s="261"/>
      <c r="B101" s="261"/>
      <c r="C101" s="261"/>
      <c r="D101" s="261"/>
      <c r="E101" s="261"/>
      <c r="F101" s="261"/>
      <c r="G101" s="261"/>
      <c r="H101" s="261"/>
      <c r="I101" s="261"/>
      <c r="J101" s="261"/>
      <c r="K101" s="261"/>
      <c r="L101" s="261"/>
      <c r="M101" s="261"/>
      <c r="N101" s="261"/>
      <c r="O101" s="261"/>
      <c r="P101" s="261"/>
      <c r="Q101" s="261"/>
      <c r="R101" s="261"/>
      <c r="S101" s="261"/>
      <c r="T101" s="261"/>
    </row>
    <row r="102" spans="1:47" ht="35.25" customHeight="1" x14ac:dyDescent="0.2">
      <c r="A102" s="262" t="s">
        <v>120</v>
      </c>
      <c r="B102" s="263"/>
      <c r="C102" s="268" t="s">
        <v>165</v>
      </c>
      <c r="D102" s="268" t="s">
        <v>161</v>
      </c>
      <c r="E102" s="248" t="s">
        <v>159</v>
      </c>
      <c r="F102" s="250"/>
      <c r="G102" s="249" t="s">
        <v>160</v>
      </c>
      <c r="H102" s="249"/>
      <c r="I102" s="249"/>
      <c r="J102" s="249"/>
      <c r="K102" s="249"/>
      <c r="L102" s="249"/>
      <c r="M102" s="249"/>
      <c r="N102" s="249"/>
      <c r="O102" s="248" t="s">
        <v>162</v>
      </c>
      <c r="P102" s="249"/>
      <c r="Q102" s="249"/>
      <c r="R102" s="250"/>
      <c r="S102" s="254" t="s">
        <v>121</v>
      </c>
      <c r="T102" s="250" t="s">
        <v>163</v>
      </c>
    </row>
    <row r="103" spans="1:47" x14ac:dyDescent="0.2">
      <c r="A103" s="264"/>
      <c r="B103" s="265"/>
      <c r="C103" s="323"/>
      <c r="D103" s="269"/>
      <c r="E103" s="251"/>
      <c r="F103" s="253"/>
      <c r="G103" s="252"/>
      <c r="H103" s="252"/>
      <c r="I103" s="252"/>
      <c r="J103" s="252"/>
      <c r="K103" s="252"/>
      <c r="L103" s="252"/>
      <c r="M103" s="252"/>
      <c r="N103" s="252"/>
      <c r="O103" s="251"/>
      <c r="P103" s="252"/>
      <c r="Q103" s="252"/>
      <c r="R103" s="253"/>
      <c r="S103" s="255"/>
      <c r="T103" s="253"/>
    </row>
    <row r="104" spans="1:47" ht="26.85" customHeight="1" x14ac:dyDescent="0.2">
      <c r="A104" s="266"/>
      <c r="B104" s="267"/>
      <c r="C104" s="323"/>
      <c r="D104" s="257" t="s">
        <v>116</v>
      </c>
      <c r="E104" s="258"/>
      <c r="F104" s="259"/>
      <c r="G104" s="257" t="s">
        <v>115</v>
      </c>
      <c r="H104" s="258"/>
      <c r="I104" s="258"/>
      <c r="J104" s="258"/>
      <c r="K104" s="258"/>
      <c r="L104" s="258"/>
      <c r="M104" s="258"/>
      <c r="N104" s="259"/>
      <c r="O104" s="257" t="s">
        <v>114</v>
      </c>
      <c r="P104" s="258"/>
      <c r="Q104" s="258"/>
      <c r="R104" s="259"/>
      <c r="S104" s="255"/>
      <c r="T104" s="250" t="s">
        <v>113</v>
      </c>
    </row>
    <row r="105" spans="1:47" ht="25.5" customHeight="1" x14ac:dyDescent="0.2">
      <c r="A105" s="120" t="s">
        <v>66</v>
      </c>
      <c r="B105" s="121"/>
      <c r="C105" s="324"/>
      <c r="D105" s="122" t="s">
        <v>87</v>
      </c>
      <c r="E105" s="122" t="s">
        <v>130</v>
      </c>
      <c r="F105" s="122" t="s">
        <v>89</v>
      </c>
      <c r="G105" s="122" t="s">
        <v>90</v>
      </c>
      <c r="H105" s="122" t="s">
        <v>91</v>
      </c>
      <c r="I105" s="122" t="s">
        <v>92</v>
      </c>
      <c r="J105" s="122" t="s">
        <v>93</v>
      </c>
      <c r="K105" s="122" t="s">
        <v>94</v>
      </c>
      <c r="L105" s="257" t="s">
        <v>95</v>
      </c>
      <c r="M105" s="259"/>
      <c r="N105" s="122" t="s">
        <v>96</v>
      </c>
      <c r="O105" s="122" t="s">
        <v>97</v>
      </c>
      <c r="P105" s="122" t="s">
        <v>98</v>
      </c>
      <c r="Q105" s="122" t="s">
        <v>99</v>
      </c>
      <c r="R105" s="122" t="s">
        <v>100</v>
      </c>
      <c r="S105" s="256"/>
      <c r="T105" s="253"/>
    </row>
    <row r="106" spans="1:47" ht="29.85" customHeight="1" x14ac:dyDescent="0.2">
      <c r="A106" s="123">
        <v>0.1</v>
      </c>
      <c r="B106" s="112" t="s">
        <v>68</v>
      </c>
      <c r="C106" s="218"/>
      <c r="D106" s="219"/>
      <c r="E106" s="219"/>
      <c r="F106" s="219"/>
      <c r="G106" s="219"/>
      <c r="H106" s="219"/>
      <c r="I106" s="219"/>
      <c r="J106" s="219"/>
      <c r="K106" s="219"/>
      <c r="L106" s="219"/>
      <c r="M106" s="219"/>
      <c r="N106" s="220"/>
      <c r="O106" s="36"/>
      <c r="P106" s="36"/>
      <c r="Q106" s="36"/>
      <c r="R106" s="36"/>
      <c r="S106" s="137">
        <f>SUM(C106:R106)</f>
        <v>0</v>
      </c>
      <c r="T106" s="37"/>
    </row>
    <row r="107" spans="1:47" ht="29.25" customHeight="1" x14ac:dyDescent="0.2">
      <c r="A107" s="111">
        <v>0.2</v>
      </c>
      <c r="B107" s="112" t="s">
        <v>69</v>
      </c>
      <c r="C107" s="221"/>
      <c r="D107" s="222"/>
      <c r="E107" s="222"/>
      <c r="F107" s="222"/>
      <c r="G107" s="222"/>
      <c r="H107" s="222"/>
      <c r="I107" s="222"/>
      <c r="J107" s="222"/>
      <c r="K107" s="222"/>
      <c r="L107" s="222"/>
      <c r="M107" s="222"/>
      <c r="N107" s="223"/>
      <c r="O107" s="36"/>
      <c r="P107" s="36"/>
      <c r="Q107" s="36"/>
      <c r="R107" s="36"/>
      <c r="S107" s="137">
        <f t="shared" ref="S107:S124" si="10">SUM(C107:R107)</f>
        <v>0</v>
      </c>
      <c r="T107" s="36"/>
    </row>
    <row r="108" spans="1:47" ht="33" customHeight="1" x14ac:dyDescent="0.2">
      <c r="A108" s="111">
        <v>0.3</v>
      </c>
      <c r="B108" s="112" t="s">
        <v>70</v>
      </c>
      <c r="C108" s="32"/>
      <c r="D108" s="32"/>
      <c r="E108" s="33"/>
      <c r="F108" s="32"/>
      <c r="G108" s="32"/>
      <c r="H108" s="35"/>
      <c r="I108" s="35"/>
      <c r="J108" s="35"/>
      <c r="K108" s="35"/>
      <c r="L108" s="224"/>
      <c r="M108" s="225"/>
      <c r="N108" s="226"/>
      <c r="O108" s="32"/>
      <c r="P108" s="32"/>
      <c r="Q108" s="32"/>
      <c r="R108" s="32"/>
      <c r="S108" s="124">
        <f t="shared" si="10"/>
        <v>0</v>
      </c>
      <c r="T108" s="32"/>
    </row>
    <row r="109" spans="1:47" ht="33" customHeight="1" x14ac:dyDescent="0.2">
      <c r="A109" s="111">
        <v>0.4</v>
      </c>
      <c r="B109" s="112" t="s">
        <v>71</v>
      </c>
      <c r="C109" s="32"/>
      <c r="D109" s="32"/>
      <c r="E109" s="33"/>
      <c r="F109" s="32"/>
      <c r="G109" s="35"/>
      <c r="H109" s="35"/>
      <c r="I109" s="35"/>
      <c r="J109" s="35"/>
      <c r="K109" s="35"/>
      <c r="L109" s="227"/>
      <c r="M109" s="228"/>
      <c r="N109" s="229"/>
      <c r="O109" s="32"/>
      <c r="P109" s="32"/>
      <c r="Q109" s="32"/>
      <c r="R109" s="32"/>
      <c r="S109" s="124">
        <f t="shared" si="10"/>
        <v>0</v>
      </c>
      <c r="T109" s="35"/>
    </row>
    <row r="110" spans="1:47" ht="33.6" customHeight="1" x14ac:dyDescent="0.2">
      <c r="A110" s="111">
        <v>0.5</v>
      </c>
      <c r="B110" s="112" t="s">
        <v>101</v>
      </c>
      <c r="C110" s="32"/>
      <c r="D110" s="32"/>
      <c r="E110" s="33"/>
      <c r="F110" s="32"/>
      <c r="G110" s="35"/>
      <c r="H110" s="35"/>
      <c r="I110" s="35"/>
      <c r="J110" s="35"/>
      <c r="K110" s="35"/>
      <c r="L110" s="227"/>
      <c r="M110" s="228"/>
      <c r="N110" s="229"/>
      <c r="O110" s="32"/>
      <c r="P110" s="32"/>
      <c r="Q110" s="32"/>
      <c r="R110" s="32"/>
      <c r="S110" s="124">
        <f t="shared" si="10"/>
        <v>0</v>
      </c>
      <c r="T110" s="35"/>
    </row>
    <row r="111" spans="1:47" ht="29.85" customHeight="1" x14ac:dyDescent="0.2">
      <c r="A111" s="111">
        <v>1</v>
      </c>
      <c r="B111" s="112" t="s">
        <v>72</v>
      </c>
      <c r="C111" s="32"/>
      <c r="D111" s="32"/>
      <c r="E111" s="33"/>
      <c r="F111" s="32"/>
      <c r="G111" s="35"/>
      <c r="H111" s="35"/>
      <c r="I111" s="35"/>
      <c r="J111" s="35"/>
      <c r="K111" s="35"/>
      <c r="L111" s="227"/>
      <c r="M111" s="228"/>
      <c r="N111" s="229"/>
      <c r="O111" s="32"/>
      <c r="P111" s="32"/>
      <c r="Q111" s="32"/>
      <c r="R111" s="32"/>
      <c r="S111" s="124">
        <f t="shared" si="10"/>
        <v>0</v>
      </c>
      <c r="T111" s="35"/>
    </row>
    <row r="112" spans="1:47" ht="35.1" customHeight="1" x14ac:dyDescent="0.2">
      <c r="A112" s="111">
        <v>2.1</v>
      </c>
      <c r="B112" s="112" t="s">
        <v>73</v>
      </c>
      <c r="C112" s="32"/>
      <c r="D112" s="32"/>
      <c r="E112" s="32"/>
      <c r="F112" s="32"/>
      <c r="G112" s="32"/>
      <c r="H112" s="35"/>
      <c r="I112" s="35"/>
      <c r="J112" s="35"/>
      <c r="K112" s="35"/>
      <c r="L112" s="227"/>
      <c r="M112" s="228"/>
      <c r="N112" s="229"/>
      <c r="O112" s="32"/>
      <c r="P112" s="32"/>
      <c r="Q112" s="32"/>
      <c r="R112" s="32"/>
      <c r="S112" s="124">
        <f t="shared" si="10"/>
        <v>0</v>
      </c>
      <c r="T112" s="32"/>
    </row>
    <row r="113" spans="1:20" ht="29.1" customHeight="1" x14ac:dyDescent="0.2">
      <c r="A113" s="111">
        <v>2.2000000000000002</v>
      </c>
      <c r="B113" s="112" t="s">
        <v>74</v>
      </c>
      <c r="C113" s="32"/>
      <c r="D113" s="32"/>
      <c r="E113" s="33"/>
      <c r="F113" s="32"/>
      <c r="G113" s="32"/>
      <c r="H113" s="35"/>
      <c r="I113" s="35"/>
      <c r="J113" s="35"/>
      <c r="K113" s="35"/>
      <c r="L113" s="227"/>
      <c r="M113" s="228"/>
      <c r="N113" s="229"/>
      <c r="O113" s="32"/>
      <c r="P113" s="32"/>
      <c r="Q113" s="32"/>
      <c r="R113" s="32"/>
      <c r="S113" s="124">
        <f t="shared" si="10"/>
        <v>0</v>
      </c>
      <c r="T113" s="32"/>
    </row>
    <row r="114" spans="1:20" ht="32.1" customHeight="1" x14ac:dyDescent="0.2">
      <c r="A114" s="111">
        <v>2.2999999999999998</v>
      </c>
      <c r="B114" s="112" t="s">
        <v>75</v>
      </c>
      <c r="C114" s="32"/>
      <c r="D114" s="32"/>
      <c r="E114" s="33"/>
      <c r="F114" s="32"/>
      <c r="G114" s="32"/>
      <c r="H114" s="35"/>
      <c r="I114" s="35"/>
      <c r="J114" s="35"/>
      <c r="K114" s="35"/>
      <c r="L114" s="227"/>
      <c r="M114" s="228"/>
      <c r="N114" s="229"/>
      <c r="O114" s="32"/>
      <c r="P114" s="32"/>
      <c r="Q114" s="32"/>
      <c r="R114" s="32"/>
      <c r="S114" s="124">
        <f t="shared" si="10"/>
        <v>0</v>
      </c>
      <c r="T114" s="32"/>
    </row>
    <row r="115" spans="1:20" ht="33" customHeight="1" x14ac:dyDescent="0.2">
      <c r="A115" s="111">
        <v>2.4</v>
      </c>
      <c r="B115" s="112" t="s">
        <v>76</v>
      </c>
      <c r="C115" s="32"/>
      <c r="D115" s="32"/>
      <c r="E115" s="33"/>
      <c r="F115" s="32"/>
      <c r="G115" s="32"/>
      <c r="H115" s="35"/>
      <c r="I115" s="35"/>
      <c r="J115" s="35"/>
      <c r="K115" s="35"/>
      <c r="L115" s="227"/>
      <c r="M115" s="228"/>
      <c r="N115" s="229"/>
      <c r="O115" s="32"/>
      <c r="P115" s="32"/>
      <c r="Q115" s="32"/>
      <c r="R115" s="32"/>
      <c r="S115" s="124">
        <f t="shared" si="10"/>
        <v>0</v>
      </c>
      <c r="T115" s="32"/>
    </row>
    <row r="116" spans="1:20" ht="34.35" customHeight="1" x14ac:dyDescent="0.2">
      <c r="A116" s="111">
        <v>2.5</v>
      </c>
      <c r="B116" s="112" t="s">
        <v>77</v>
      </c>
      <c r="C116" s="32"/>
      <c r="D116" s="32"/>
      <c r="E116" s="33"/>
      <c r="F116" s="32"/>
      <c r="G116" s="32"/>
      <c r="H116" s="35"/>
      <c r="I116" s="35"/>
      <c r="J116" s="35"/>
      <c r="K116" s="35"/>
      <c r="L116" s="227"/>
      <c r="M116" s="228"/>
      <c r="N116" s="229"/>
      <c r="O116" s="32"/>
      <c r="P116" s="32"/>
      <c r="Q116" s="32"/>
      <c r="R116" s="32"/>
      <c r="S116" s="124">
        <f t="shared" si="10"/>
        <v>0</v>
      </c>
      <c r="T116" s="32"/>
    </row>
    <row r="117" spans="1:20" ht="30.6" customHeight="1" x14ac:dyDescent="0.2">
      <c r="A117" s="111">
        <v>2.6</v>
      </c>
      <c r="B117" s="112" t="s">
        <v>78</v>
      </c>
      <c r="C117" s="32"/>
      <c r="D117" s="32"/>
      <c r="E117" s="33"/>
      <c r="F117" s="32"/>
      <c r="G117" s="32"/>
      <c r="H117" s="35"/>
      <c r="I117" s="35"/>
      <c r="J117" s="35"/>
      <c r="K117" s="35"/>
      <c r="L117" s="227"/>
      <c r="M117" s="228"/>
      <c r="N117" s="229"/>
      <c r="O117" s="32"/>
      <c r="P117" s="32"/>
      <c r="Q117" s="32"/>
      <c r="R117" s="32"/>
      <c r="S117" s="124">
        <f t="shared" si="10"/>
        <v>0</v>
      </c>
      <c r="T117" s="32"/>
    </row>
    <row r="118" spans="1:20" ht="32.85" customHeight="1" x14ac:dyDescent="0.2">
      <c r="A118" s="111">
        <v>2.7</v>
      </c>
      <c r="B118" s="112" t="s">
        <v>79</v>
      </c>
      <c r="C118" s="32"/>
      <c r="D118" s="32"/>
      <c r="E118" s="33"/>
      <c r="F118" s="32"/>
      <c r="G118" s="32"/>
      <c r="H118" s="35"/>
      <c r="I118" s="35"/>
      <c r="J118" s="35"/>
      <c r="K118" s="35"/>
      <c r="L118" s="227"/>
      <c r="M118" s="228"/>
      <c r="N118" s="229"/>
      <c r="O118" s="32"/>
      <c r="P118" s="32"/>
      <c r="Q118" s="32"/>
      <c r="R118" s="32"/>
      <c r="S118" s="124">
        <f t="shared" si="10"/>
        <v>0</v>
      </c>
      <c r="T118" s="32"/>
    </row>
    <row r="119" spans="1:20" ht="31.5" customHeight="1" x14ac:dyDescent="0.2">
      <c r="A119" s="111">
        <v>2.8</v>
      </c>
      <c r="B119" s="112" t="s">
        <v>80</v>
      </c>
      <c r="C119" s="32"/>
      <c r="D119" s="32"/>
      <c r="E119" s="33"/>
      <c r="F119" s="32"/>
      <c r="G119" s="32"/>
      <c r="H119" s="35"/>
      <c r="I119" s="35"/>
      <c r="J119" s="35"/>
      <c r="K119" s="35"/>
      <c r="L119" s="227"/>
      <c r="M119" s="228"/>
      <c r="N119" s="229"/>
      <c r="O119" s="32"/>
      <c r="P119" s="32"/>
      <c r="Q119" s="32"/>
      <c r="R119" s="32"/>
      <c r="S119" s="124">
        <f t="shared" si="10"/>
        <v>0</v>
      </c>
      <c r="T119" s="32"/>
    </row>
    <row r="120" spans="1:20" ht="38.25" customHeight="1" x14ac:dyDescent="0.2">
      <c r="A120" s="111">
        <v>3</v>
      </c>
      <c r="B120" s="112" t="s">
        <v>81</v>
      </c>
      <c r="C120" s="32"/>
      <c r="D120" s="32"/>
      <c r="E120" s="33"/>
      <c r="F120" s="32"/>
      <c r="G120" s="32"/>
      <c r="H120" s="35"/>
      <c r="I120" s="35"/>
      <c r="J120" s="35"/>
      <c r="K120" s="35"/>
      <c r="L120" s="227"/>
      <c r="M120" s="228"/>
      <c r="N120" s="229"/>
      <c r="O120" s="32"/>
      <c r="P120" s="32"/>
      <c r="Q120" s="32"/>
      <c r="R120" s="32"/>
      <c r="S120" s="124">
        <f t="shared" si="10"/>
        <v>0</v>
      </c>
      <c r="T120" s="32"/>
    </row>
    <row r="121" spans="1:20" ht="24.75" customHeight="1" x14ac:dyDescent="0.2">
      <c r="A121" s="111">
        <v>4</v>
      </c>
      <c r="B121" s="112" t="s">
        <v>82</v>
      </c>
      <c r="C121" s="32"/>
      <c r="D121" s="32"/>
      <c r="E121" s="33"/>
      <c r="F121" s="32"/>
      <c r="G121" s="32"/>
      <c r="H121" s="35"/>
      <c r="I121" s="35"/>
      <c r="J121" s="35"/>
      <c r="K121" s="35"/>
      <c r="L121" s="230"/>
      <c r="M121" s="231"/>
      <c r="N121" s="232"/>
      <c r="O121" s="32"/>
      <c r="P121" s="32"/>
      <c r="Q121" s="32"/>
      <c r="R121" s="32"/>
      <c r="S121" s="124">
        <f t="shared" si="10"/>
        <v>0</v>
      </c>
      <c r="T121" s="32"/>
    </row>
    <row r="122" spans="1:20" ht="25.5" x14ac:dyDescent="0.2">
      <c r="A122" s="111">
        <v>5</v>
      </c>
      <c r="B122" s="112" t="s">
        <v>83</v>
      </c>
      <c r="C122" s="32"/>
      <c r="D122" s="32"/>
      <c r="E122" s="33"/>
      <c r="F122" s="32"/>
      <c r="G122" s="32"/>
      <c r="H122" s="35"/>
      <c r="I122" s="35"/>
      <c r="J122" s="35"/>
      <c r="K122" s="35"/>
      <c r="L122" s="32" t="s">
        <v>102</v>
      </c>
      <c r="M122" s="32" t="s">
        <v>103</v>
      </c>
      <c r="N122" s="32" t="s">
        <v>178</v>
      </c>
      <c r="O122" s="32"/>
      <c r="P122" s="32"/>
      <c r="Q122" s="32"/>
      <c r="R122" s="32"/>
      <c r="S122" s="124">
        <f>SUM(C122:R122)</f>
        <v>0</v>
      </c>
      <c r="T122" s="32"/>
    </row>
    <row r="123" spans="1:20" ht="31.5" customHeight="1" x14ac:dyDescent="0.2">
      <c r="A123" s="111">
        <v>6</v>
      </c>
      <c r="B123" s="112" t="s">
        <v>84</v>
      </c>
      <c r="C123" s="32"/>
      <c r="D123" s="32"/>
      <c r="E123" s="33"/>
      <c r="F123" s="32"/>
      <c r="G123" s="32"/>
      <c r="H123" s="35"/>
      <c r="I123" s="35"/>
      <c r="J123" s="35"/>
      <c r="K123" s="35"/>
      <c r="L123" s="233"/>
      <c r="M123" s="234"/>
      <c r="N123" s="235"/>
      <c r="O123" s="32"/>
      <c r="P123" s="32"/>
      <c r="Q123" s="32"/>
      <c r="R123" s="32"/>
      <c r="S123" s="124">
        <f t="shared" si="10"/>
        <v>0</v>
      </c>
      <c r="T123" s="32"/>
    </row>
    <row r="124" spans="1:20" ht="26.1" customHeight="1" x14ac:dyDescent="0.2">
      <c r="A124" s="111">
        <v>7</v>
      </c>
      <c r="B124" s="112" t="s">
        <v>85</v>
      </c>
      <c r="C124" s="32"/>
      <c r="D124" s="32"/>
      <c r="E124" s="33"/>
      <c r="F124" s="32"/>
      <c r="G124" s="32"/>
      <c r="H124" s="35"/>
      <c r="I124" s="35"/>
      <c r="J124" s="35"/>
      <c r="K124" s="35"/>
      <c r="L124" s="236"/>
      <c r="M124" s="237"/>
      <c r="N124" s="238"/>
      <c r="O124" s="32"/>
      <c r="P124" s="32"/>
      <c r="Q124" s="32"/>
      <c r="R124" s="32"/>
      <c r="S124" s="124">
        <f t="shared" si="10"/>
        <v>0</v>
      </c>
      <c r="T124" s="32"/>
    </row>
    <row r="125" spans="1:20" ht="33" customHeight="1" x14ac:dyDescent="0.2">
      <c r="A125" s="111">
        <v>8</v>
      </c>
      <c r="B125" s="112" t="s">
        <v>86</v>
      </c>
      <c r="C125" s="32"/>
      <c r="D125" s="32"/>
      <c r="E125" s="33"/>
      <c r="F125" s="32"/>
      <c r="G125" s="32"/>
      <c r="H125" s="35"/>
      <c r="I125" s="35"/>
      <c r="J125" s="35"/>
      <c r="K125" s="35"/>
      <c r="L125" s="239"/>
      <c r="M125" s="240"/>
      <c r="N125" s="241"/>
      <c r="O125" s="32"/>
      <c r="P125" s="32"/>
      <c r="Q125" s="32"/>
      <c r="R125" s="32"/>
      <c r="S125" s="124">
        <f>SUM(C125:R125)</f>
        <v>0</v>
      </c>
      <c r="T125" s="32"/>
    </row>
    <row r="126" spans="1:20" ht="38.1" customHeight="1" x14ac:dyDescent="0.2">
      <c r="A126" s="242" t="s">
        <v>104</v>
      </c>
      <c r="B126" s="243"/>
      <c r="C126" s="125">
        <f t="shared" ref="C126:K126" si="11">SUM(C108:C125)</f>
        <v>0</v>
      </c>
      <c r="D126" s="125">
        <f t="shared" si="11"/>
        <v>0</v>
      </c>
      <c r="E126" s="126">
        <f t="shared" si="11"/>
        <v>0</v>
      </c>
      <c r="F126" s="125">
        <f t="shared" si="11"/>
        <v>0</v>
      </c>
      <c r="G126" s="125">
        <f t="shared" si="11"/>
        <v>0</v>
      </c>
      <c r="H126" s="125">
        <f t="shared" si="11"/>
        <v>0</v>
      </c>
      <c r="I126" s="125">
        <f t="shared" si="11"/>
        <v>0</v>
      </c>
      <c r="J126" s="125">
        <f t="shared" si="11"/>
        <v>0</v>
      </c>
      <c r="K126" s="125">
        <f t="shared" si="11"/>
        <v>0</v>
      </c>
      <c r="L126" s="244" t="e">
        <f>L122+M122</f>
        <v>#VALUE!</v>
      </c>
      <c r="M126" s="245"/>
      <c r="N126" s="125" t="str">
        <f>N122</f>
        <v>Operational Water</v>
      </c>
      <c r="O126" s="125">
        <f t="shared" ref="O126:T126" si="12">SUM(O106:O125)</f>
        <v>0</v>
      </c>
      <c r="P126" s="125">
        <f t="shared" si="12"/>
        <v>0</v>
      </c>
      <c r="Q126" s="125">
        <f t="shared" si="12"/>
        <v>0</v>
      </c>
      <c r="R126" s="125">
        <f t="shared" si="12"/>
        <v>0</v>
      </c>
      <c r="S126" s="125">
        <f t="shared" si="12"/>
        <v>0</v>
      </c>
      <c r="T126" s="125">
        <f t="shared" si="12"/>
        <v>0</v>
      </c>
    </row>
    <row r="127" spans="1:20" ht="38.1" customHeight="1" x14ac:dyDescent="0.2">
      <c r="A127" s="242" t="s">
        <v>105</v>
      </c>
      <c r="B127" s="243"/>
      <c r="C127" s="127" t="e">
        <f t="shared" ref="C127:K127" si="13">C126/$C$6</f>
        <v>#DIV/0!</v>
      </c>
      <c r="D127" s="127" t="e">
        <f t="shared" si="13"/>
        <v>#DIV/0!</v>
      </c>
      <c r="E127" s="127" t="e">
        <f t="shared" si="13"/>
        <v>#DIV/0!</v>
      </c>
      <c r="F127" s="127" t="e">
        <f t="shared" si="13"/>
        <v>#DIV/0!</v>
      </c>
      <c r="G127" s="127" t="e">
        <f t="shared" si="13"/>
        <v>#DIV/0!</v>
      </c>
      <c r="H127" s="127" t="e">
        <f t="shared" si="13"/>
        <v>#DIV/0!</v>
      </c>
      <c r="I127" s="127" t="e">
        <f t="shared" si="13"/>
        <v>#DIV/0!</v>
      </c>
      <c r="J127" s="127" t="e">
        <f t="shared" si="13"/>
        <v>#DIV/0!</v>
      </c>
      <c r="K127" s="127" t="e">
        <f t="shared" si="13"/>
        <v>#DIV/0!</v>
      </c>
      <c r="L127" s="246" t="e">
        <f>L126/$C$6</f>
        <v>#VALUE!</v>
      </c>
      <c r="M127" s="247"/>
      <c r="N127" s="127" t="e">
        <f t="shared" ref="N127:T127" si="14">N126/$C$6</f>
        <v>#VALUE!</v>
      </c>
      <c r="O127" s="127" t="e">
        <f t="shared" si="14"/>
        <v>#DIV/0!</v>
      </c>
      <c r="P127" s="127" t="e">
        <f t="shared" si="14"/>
        <v>#DIV/0!</v>
      </c>
      <c r="Q127" s="127" t="e">
        <f t="shared" si="14"/>
        <v>#DIV/0!</v>
      </c>
      <c r="R127" s="127" t="e">
        <f t="shared" si="14"/>
        <v>#DIV/0!</v>
      </c>
      <c r="S127" s="127" t="e">
        <f t="shared" si="14"/>
        <v>#DIV/0!</v>
      </c>
      <c r="T127" s="127" t="e">
        <f t="shared" si="14"/>
        <v>#DIV/0!</v>
      </c>
    </row>
    <row r="128" spans="1:20" x14ac:dyDescent="0.2">
      <c r="A128" s="210" t="s">
        <v>106</v>
      </c>
      <c r="B128" s="211"/>
      <c r="C128" s="211"/>
      <c r="D128" s="211"/>
      <c r="E128" s="211"/>
      <c r="F128" s="211"/>
      <c r="G128" s="211"/>
      <c r="H128" s="211"/>
      <c r="I128" s="211"/>
      <c r="J128" s="211"/>
      <c r="K128" s="211"/>
      <c r="L128" s="211"/>
      <c r="M128" s="211"/>
      <c r="N128" s="211"/>
      <c r="O128" s="211"/>
      <c r="P128" s="211"/>
      <c r="Q128" s="212"/>
      <c r="R128" s="212"/>
      <c r="S128" s="212"/>
      <c r="T128" s="213"/>
    </row>
    <row r="129" spans="1:20" ht="12.75" customHeight="1" x14ac:dyDescent="0.2">
      <c r="A129" s="214" t="s">
        <v>142</v>
      </c>
      <c r="B129" s="214"/>
      <c r="C129" s="214"/>
      <c r="D129" s="214"/>
      <c r="E129" s="214"/>
      <c r="F129" s="214"/>
      <c r="G129" s="214"/>
      <c r="H129" s="214"/>
      <c r="I129" s="214"/>
      <c r="J129" s="214"/>
      <c r="K129" s="214"/>
      <c r="L129" s="214"/>
      <c r="M129" s="214"/>
      <c r="N129" s="214"/>
      <c r="O129" s="214"/>
      <c r="P129" s="214"/>
      <c r="Q129" s="215"/>
      <c r="R129" s="216"/>
      <c r="S129" s="217"/>
      <c r="T129" s="128" t="s">
        <v>117</v>
      </c>
    </row>
    <row r="130" spans="1:20" ht="14.25" x14ac:dyDescent="0.2">
      <c r="A130" s="129" t="s">
        <v>119</v>
      </c>
      <c r="B130" s="129"/>
      <c r="C130" s="129"/>
      <c r="D130" s="130"/>
      <c r="E130" s="130"/>
      <c r="F130" s="129"/>
      <c r="G130" s="129"/>
      <c r="H130" s="129"/>
      <c r="I130" s="129"/>
      <c r="J130" s="129"/>
      <c r="K130" s="129"/>
      <c r="L130" s="129"/>
      <c r="M130" s="129"/>
      <c r="N130" s="129"/>
      <c r="O130" s="130"/>
      <c r="P130" s="130"/>
      <c r="Q130" s="205"/>
      <c r="R130" s="206"/>
      <c r="S130" s="207"/>
      <c r="T130" s="131" t="s">
        <v>125</v>
      </c>
    </row>
    <row r="131" spans="1:20" ht="14.25" x14ac:dyDescent="0.2">
      <c r="A131" s="129" t="s">
        <v>144</v>
      </c>
      <c r="B131" s="129"/>
      <c r="C131" s="129"/>
      <c r="D131" s="130"/>
      <c r="E131" s="130"/>
      <c r="F131" s="129"/>
      <c r="G131" s="129"/>
      <c r="H131" s="129"/>
      <c r="I131" s="129"/>
      <c r="J131" s="129"/>
      <c r="K131" s="129"/>
      <c r="L131" s="129"/>
      <c r="M131" s="129"/>
      <c r="N131" s="129"/>
      <c r="O131" s="130"/>
      <c r="P131" s="130"/>
      <c r="Q131" s="132"/>
      <c r="R131" s="132"/>
      <c r="S131" s="133"/>
      <c r="T131" s="134"/>
    </row>
  </sheetData>
  <sheetProtection algorithmName="SHA-512" hashValue="j6gw06n9gr3KYZFICEGiUrJ/A59jKCOAPYoYBuhahOtYom+1u3ZJk6mBGM4esWdKFUhXfeCpULKunm1/Orjj/Q==" saltValue="O/6RgfkYWhZT/Cn4ZgAKeA==" spinCount="100000" sheet="1" formatCells="0" insertRows="0" deleteRows="0"/>
  <mergeCells count="140">
    <mergeCell ref="A1:F1"/>
    <mergeCell ref="C70:C73"/>
    <mergeCell ref="C102:C105"/>
    <mergeCell ref="A19:B19"/>
    <mergeCell ref="C20:G20"/>
    <mergeCell ref="K20:O20"/>
    <mergeCell ref="A16:G16"/>
    <mergeCell ref="A3:B3"/>
    <mergeCell ref="I17:J17"/>
    <mergeCell ref="I18:J18"/>
    <mergeCell ref="I19:J19"/>
    <mergeCell ref="I20:J20"/>
    <mergeCell ref="C5:F5"/>
    <mergeCell ref="A6:B6"/>
    <mergeCell ref="C6:F6"/>
    <mergeCell ref="A7:B7"/>
    <mergeCell ref="C7:F7"/>
    <mergeCell ref="A12:B12"/>
    <mergeCell ref="C12:F12"/>
    <mergeCell ref="A13:B13"/>
    <mergeCell ref="C13:F13"/>
    <mergeCell ref="A20:B20"/>
    <mergeCell ref="A22:B22"/>
    <mergeCell ref="C22:F22"/>
    <mergeCell ref="A14:B14"/>
    <mergeCell ref="C14:F14"/>
    <mergeCell ref="A15:B15"/>
    <mergeCell ref="C15:F15"/>
    <mergeCell ref="A2:B2"/>
    <mergeCell ref="C2:F2"/>
    <mergeCell ref="C3:F3"/>
    <mergeCell ref="A4:B4"/>
    <mergeCell ref="C4:F4"/>
    <mergeCell ref="A11:B11"/>
    <mergeCell ref="C11:F11"/>
    <mergeCell ref="A8:B8"/>
    <mergeCell ref="C8:F8"/>
    <mergeCell ref="A9:B9"/>
    <mergeCell ref="C9:F9"/>
    <mergeCell ref="A10:B10"/>
    <mergeCell ref="C10:F10"/>
    <mergeCell ref="A5:B5"/>
    <mergeCell ref="A17:B17"/>
    <mergeCell ref="A18:B18"/>
    <mergeCell ref="A41:B43"/>
    <mergeCell ref="F41:G43"/>
    <mergeCell ref="E44:E47"/>
    <mergeCell ref="B37:F38"/>
    <mergeCell ref="A39:B39"/>
    <mergeCell ref="F39:G40"/>
    <mergeCell ref="H39:I39"/>
    <mergeCell ref="A40:B40"/>
    <mergeCell ref="A24:B27"/>
    <mergeCell ref="C24:E24"/>
    <mergeCell ref="C25:E25"/>
    <mergeCell ref="C26:E26"/>
    <mergeCell ref="C27:E27"/>
    <mergeCell ref="C29:E29"/>
    <mergeCell ref="C30:E30"/>
    <mergeCell ref="C31:E31"/>
    <mergeCell ref="C32:E32"/>
    <mergeCell ref="E39:E40"/>
    <mergeCell ref="E41:E43"/>
    <mergeCell ref="C39:D39"/>
    <mergeCell ref="C33:E33"/>
    <mergeCell ref="C34:E34"/>
    <mergeCell ref="C35:E35"/>
    <mergeCell ref="F48:G48"/>
    <mergeCell ref="F49:G49"/>
    <mergeCell ref="F50:G50"/>
    <mergeCell ref="F51:G51"/>
    <mergeCell ref="F52:G52"/>
    <mergeCell ref="F53:G53"/>
    <mergeCell ref="F44:G44"/>
    <mergeCell ref="F45:G45"/>
    <mergeCell ref="F46:G46"/>
    <mergeCell ref="F47:G47"/>
    <mergeCell ref="F60:G60"/>
    <mergeCell ref="F61:G61"/>
    <mergeCell ref="F62:G62"/>
    <mergeCell ref="F54:G54"/>
    <mergeCell ref="F55:G55"/>
    <mergeCell ref="F56:G56"/>
    <mergeCell ref="F57:G57"/>
    <mergeCell ref="F58:G58"/>
    <mergeCell ref="F59:G59"/>
    <mergeCell ref="A68:T69"/>
    <mergeCell ref="A70:B72"/>
    <mergeCell ref="D70:D71"/>
    <mergeCell ref="E70:F71"/>
    <mergeCell ref="G70:N71"/>
    <mergeCell ref="O70:R71"/>
    <mergeCell ref="S70:S73"/>
    <mergeCell ref="E63:G63"/>
    <mergeCell ref="C74:N75"/>
    <mergeCell ref="L76:N89"/>
    <mergeCell ref="L91:N93"/>
    <mergeCell ref="A94:B94"/>
    <mergeCell ref="L94:M94"/>
    <mergeCell ref="A95:B95"/>
    <mergeCell ref="L95:M95"/>
    <mergeCell ref="T70:T71"/>
    <mergeCell ref="D72:F72"/>
    <mergeCell ref="G72:N72"/>
    <mergeCell ref="O72:R72"/>
    <mergeCell ref="T72:T73"/>
    <mergeCell ref="L73:M73"/>
    <mergeCell ref="L105:M105"/>
    <mergeCell ref="A96:T96"/>
    <mergeCell ref="A97:P97"/>
    <mergeCell ref="Q97:S97"/>
    <mergeCell ref="A100:T101"/>
    <mergeCell ref="A102:B104"/>
    <mergeCell ref="D102:D103"/>
    <mergeCell ref="E102:F103"/>
    <mergeCell ref="G102:N103"/>
    <mergeCell ref="A29:B36"/>
    <mergeCell ref="C36:E36"/>
    <mergeCell ref="I16:O16"/>
    <mergeCell ref="E64:G64"/>
    <mergeCell ref="Q130:S130"/>
    <mergeCell ref="A66:B66"/>
    <mergeCell ref="A128:T128"/>
    <mergeCell ref="A129:P129"/>
    <mergeCell ref="Q129:S129"/>
    <mergeCell ref="Q98:S98"/>
    <mergeCell ref="C106:N107"/>
    <mergeCell ref="L108:N121"/>
    <mergeCell ref="L123:N125"/>
    <mergeCell ref="A126:B126"/>
    <mergeCell ref="L126:M126"/>
    <mergeCell ref="A127:B127"/>
    <mergeCell ref="L127:M127"/>
    <mergeCell ref="O102:R103"/>
    <mergeCell ref="S102:S105"/>
    <mergeCell ref="T102:T103"/>
    <mergeCell ref="D104:F104"/>
    <mergeCell ref="G104:N104"/>
    <mergeCell ref="O104:R104"/>
    <mergeCell ref="T104:T105"/>
  </mergeCells>
  <phoneticPr fontId="36" type="noConversion"/>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 down list'!$B$4:$B$5</xm:f>
          </x14:formula1>
          <xm:sqref>C66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6699"/>
  </sheetPr>
  <dimension ref="A1:AU238"/>
  <sheetViews>
    <sheetView showGridLines="0" tabSelected="1" zoomScale="80" zoomScaleNormal="80" workbookViewId="0">
      <selection activeCell="C9" sqref="C9:F9"/>
    </sheetView>
  </sheetViews>
  <sheetFormatPr defaultColWidth="9.140625" defaultRowHeight="12.75" x14ac:dyDescent="0.2"/>
  <cols>
    <col min="1" max="1" width="14.42578125" style="78" customWidth="1"/>
    <col min="2" max="2" width="42.140625" style="82" customWidth="1"/>
    <col min="3" max="3" width="44.5703125" style="83" customWidth="1"/>
    <col min="4" max="4" width="27.5703125" style="83" bestFit="1" customWidth="1"/>
    <col min="5" max="5" width="58.85546875" style="83" customWidth="1"/>
    <col min="6" max="6" width="35.5703125" style="83" bestFit="1" customWidth="1"/>
    <col min="7" max="7" width="29.42578125" style="73" customWidth="1"/>
    <col min="8" max="8" width="24.42578125" style="73" customWidth="1"/>
    <col min="9" max="9" width="23.85546875" style="73" bestFit="1" customWidth="1"/>
    <col min="10" max="10" width="26.5703125" style="73" customWidth="1"/>
    <col min="11" max="11" width="21.140625" style="73" bestFit="1" customWidth="1"/>
    <col min="12" max="12" width="20.5703125" style="73" customWidth="1"/>
    <col min="13" max="13" width="24.5703125" style="73" customWidth="1"/>
    <col min="14" max="14" width="25.42578125" style="73" customWidth="1"/>
    <col min="15" max="15" width="20" style="73" bestFit="1" customWidth="1"/>
    <col min="16" max="16" width="18" style="73" bestFit="1" customWidth="1"/>
    <col min="17" max="18" width="17.140625" style="73" bestFit="1" customWidth="1"/>
    <col min="19" max="19" width="23.85546875" style="73" customWidth="1"/>
    <col min="20" max="20" width="26.42578125" style="73" customWidth="1"/>
    <col min="21" max="25" width="9.140625" style="73"/>
    <col min="26" max="26" width="46" style="73" bestFit="1" customWidth="1"/>
    <col min="27" max="27" width="126.42578125" style="73" customWidth="1"/>
    <col min="28" max="16384" width="9.140625" style="73"/>
  </cols>
  <sheetData>
    <row r="1" spans="1:47" x14ac:dyDescent="0.2">
      <c r="A1" s="373" t="s">
        <v>5</v>
      </c>
      <c r="B1" s="373"/>
      <c r="C1" s="374"/>
      <c r="D1" s="374"/>
      <c r="E1" s="374"/>
      <c r="F1" s="374"/>
    </row>
    <row r="2" spans="1:47" ht="15" x14ac:dyDescent="0.2">
      <c r="A2" s="176" t="s">
        <v>6</v>
      </c>
      <c r="B2" s="176"/>
      <c r="C2" s="375" t="s">
        <v>214</v>
      </c>
      <c r="D2" s="375"/>
      <c r="E2" s="375"/>
      <c r="F2" s="375"/>
    </row>
    <row r="3" spans="1:47" ht="15" x14ac:dyDescent="0.2">
      <c r="A3" s="75"/>
      <c r="B3" s="75" t="s">
        <v>7</v>
      </c>
      <c r="C3" s="375" t="s">
        <v>359</v>
      </c>
      <c r="D3" s="375"/>
      <c r="E3" s="375"/>
      <c r="F3" s="375"/>
    </row>
    <row r="4" spans="1:47" ht="15" x14ac:dyDescent="0.2">
      <c r="A4" s="176" t="s">
        <v>8</v>
      </c>
      <c r="B4" s="176"/>
      <c r="C4" s="375" t="s">
        <v>360</v>
      </c>
      <c r="D4" s="375"/>
      <c r="E4" s="375"/>
      <c r="F4" s="375"/>
    </row>
    <row r="5" spans="1:47" ht="88.35" customHeight="1" x14ac:dyDescent="0.2">
      <c r="A5" s="176" t="s">
        <v>9</v>
      </c>
      <c r="B5" s="176"/>
      <c r="C5" s="380" t="s">
        <v>216</v>
      </c>
      <c r="D5" s="375"/>
      <c r="E5" s="375"/>
      <c r="F5" s="375"/>
    </row>
    <row r="6" spans="1:47" ht="15" x14ac:dyDescent="0.2">
      <c r="A6" s="176" t="s">
        <v>10</v>
      </c>
      <c r="B6" s="176"/>
      <c r="C6" s="375">
        <v>30503</v>
      </c>
      <c r="D6" s="375"/>
      <c r="E6" s="375"/>
      <c r="F6" s="375"/>
    </row>
    <row r="7" spans="1:47" s="76" customFormat="1" ht="15" x14ac:dyDescent="0.2">
      <c r="A7" s="176" t="s">
        <v>11</v>
      </c>
      <c r="B7" s="176"/>
      <c r="C7" s="375" t="s">
        <v>215</v>
      </c>
      <c r="D7" s="375"/>
      <c r="E7" s="375"/>
      <c r="F7" s="375"/>
    </row>
    <row r="8" spans="1:47" s="76" customFormat="1" ht="15" x14ac:dyDescent="0.2">
      <c r="A8" s="176" t="s">
        <v>49</v>
      </c>
      <c r="B8" s="176"/>
      <c r="C8" s="379">
        <v>44498</v>
      </c>
      <c r="D8" s="375"/>
      <c r="E8" s="375"/>
      <c r="F8" s="375"/>
      <c r="G8" s="77"/>
    </row>
    <row r="9" spans="1:47" ht="15" x14ac:dyDescent="0.2">
      <c r="A9" s="176" t="s">
        <v>50</v>
      </c>
      <c r="B9" s="176"/>
      <c r="C9" s="375" t="s">
        <v>361</v>
      </c>
      <c r="D9" s="375"/>
      <c r="E9" s="375"/>
      <c r="F9" s="375"/>
      <c r="G9" s="85"/>
    </row>
    <row r="10" spans="1:47" ht="64.5" customHeight="1" x14ac:dyDescent="0.2">
      <c r="A10" s="317" t="s">
        <v>51</v>
      </c>
      <c r="B10" s="318"/>
      <c r="C10" s="376" t="s">
        <v>118</v>
      </c>
      <c r="D10" s="377"/>
      <c r="E10" s="377"/>
      <c r="F10" s="378"/>
      <c r="G10" s="85"/>
    </row>
    <row r="11" spans="1:47" ht="15" x14ac:dyDescent="0.2">
      <c r="A11" s="176" t="s">
        <v>52</v>
      </c>
      <c r="B11" s="176"/>
      <c r="C11" s="376" t="s">
        <v>212</v>
      </c>
      <c r="D11" s="377"/>
      <c r="E11" s="377"/>
      <c r="F11" s="378"/>
      <c r="G11" s="86"/>
    </row>
    <row r="12" spans="1:47" ht="19.5" customHeight="1" x14ac:dyDescent="0.2">
      <c r="A12" s="176" t="s">
        <v>53</v>
      </c>
      <c r="B12" s="176"/>
      <c r="C12" s="376" t="s">
        <v>213</v>
      </c>
      <c r="D12" s="377"/>
      <c r="E12" s="377"/>
      <c r="F12" s="378"/>
      <c r="G12" s="86"/>
    </row>
    <row r="13" spans="1:47" ht="15" x14ac:dyDescent="0.2">
      <c r="A13" s="317" t="s">
        <v>55</v>
      </c>
      <c r="B13" s="318"/>
      <c r="C13" s="376" t="s">
        <v>211</v>
      </c>
      <c r="D13" s="377"/>
      <c r="E13" s="377"/>
      <c r="F13" s="378"/>
      <c r="G13" s="86"/>
    </row>
    <row r="14" spans="1:47" s="87" customFormat="1" x14ac:dyDescent="0.2">
      <c r="A14" s="311"/>
      <c r="B14" s="311"/>
      <c r="C14" s="312"/>
      <c r="D14" s="312"/>
      <c r="E14" s="312"/>
      <c r="F14" s="312"/>
      <c r="G14" s="138"/>
      <c r="H14" s="73"/>
      <c r="I14" s="73"/>
      <c r="J14" s="73"/>
      <c r="K14" s="73"/>
      <c r="L14" s="73"/>
      <c r="M14" s="73"/>
      <c r="N14" s="73"/>
      <c r="O14" s="73"/>
      <c r="P14" s="73"/>
      <c r="Q14" s="73"/>
      <c r="R14" s="73"/>
      <c r="S14" s="73"/>
      <c r="T14" s="73"/>
      <c r="U14" s="73"/>
      <c r="V14" s="73"/>
      <c r="W14" s="73"/>
      <c r="X14" s="73"/>
      <c r="Y14" s="73"/>
      <c r="AB14" s="73"/>
      <c r="AC14" s="73"/>
      <c r="AD14" s="73"/>
      <c r="AE14" s="73"/>
      <c r="AF14" s="73"/>
      <c r="AG14" s="73"/>
      <c r="AH14" s="73"/>
      <c r="AI14" s="73"/>
      <c r="AJ14" s="73"/>
      <c r="AK14" s="73"/>
      <c r="AL14" s="73"/>
      <c r="AM14" s="73"/>
      <c r="AN14" s="73"/>
      <c r="AO14" s="73"/>
      <c r="AP14" s="73"/>
      <c r="AQ14" s="73"/>
      <c r="AR14" s="73"/>
      <c r="AS14" s="73"/>
      <c r="AT14" s="73"/>
      <c r="AU14" s="73"/>
    </row>
    <row r="15" spans="1:47" ht="1.5" customHeight="1" x14ac:dyDescent="0.2">
      <c r="A15" s="311"/>
      <c r="B15" s="311"/>
      <c r="C15" s="312"/>
      <c r="D15" s="312"/>
      <c r="E15" s="312"/>
      <c r="F15" s="312"/>
      <c r="G15" s="86"/>
    </row>
    <row r="16" spans="1:47" ht="60" customHeight="1" x14ac:dyDescent="0.2">
      <c r="A16" s="201" t="s">
        <v>184</v>
      </c>
      <c r="B16" s="202"/>
      <c r="C16" s="202"/>
      <c r="D16" s="202"/>
      <c r="E16" s="202"/>
      <c r="F16" s="202"/>
      <c r="G16" s="203"/>
      <c r="I16" s="201" t="s">
        <v>173</v>
      </c>
      <c r="J16" s="202"/>
      <c r="K16" s="202"/>
      <c r="L16" s="202"/>
      <c r="M16" s="202"/>
      <c r="N16" s="202"/>
      <c r="O16" s="203"/>
    </row>
    <row r="17" spans="1:17" s="80" customFormat="1" ht="33.75" customHeight="1" x14ac:dyDescent="0.2">
      <c r="A17" s="274"/>
      <c r="B17" s="275"/>
      <c r="C17" s="139" t="s">
        <v>56</v>
      </c>
      <c r="D17" s="139" t="s">
        <v>175</v>
      </c>
      <c r="E17" s="139" t="s">
        <v>174</v>
      </c>
      <c r="F17" s="139" t="s">
        <v>57</v>
      </c>
      <c r="G17" s="139" t="s">
        <v>58</v>
      </c>
      <c r="I17" s="274"/>
      <c r="J17" s="275"/>
      <c r="K17" s="88" t="s">
        <v>56</v>
      </c>
      <c r="L17" s="88" t="s">
        <v>175</v>
      </c>
      <c r="M17" s="88" t="s">
        <v>174</v>
      </c>
      <c r="N17" s="88" t="s">
        <v>57</v>
      </c>
      <c r="O17" s="88" t="s">
        <v>58</v>
      </c>
    </row>
    <row r="18" spans="1:17" s="80" customFormat="1" ht="33.75" customHeight="1" x14ac:dyDescent="0.2">
      <c r="A18" s="242" t="s">
        <v>59</v>
      </c>
      <c r="B18" s="243"/>
      <c r="C18" s="61">
        <f>C201+D201+E201+F201</f>
        <v>22709938.019000009</v>
      </c>
      <c r="D18" s="61">
        <f>G201+H201+I201+J201+K201</f>
        <v>14323934.659999998</v>
      </c>
      <c r="E18" s="61">
        <f>L201+N201</f>
        <v>34663872.163430102</v>
      </c>
      <c r="F18" s="61">
        <f>O201+P201+Q201+R201</f>
        <v>712036.56550000003</v>
      </c>
      <c r="G18" s="61">
        <f>T201</f>
        <v>-22746085.299999997</v>
      </c>
      <c r="I18" s="242" t="s">
        <v>59</v>
      </c>
      <c r="J18" s="243"/>
      <c r="K18" s="61">
        <f>C233+D233+E233+F233</f>
        <v>22709938.019000009</v>
      </c>
      <c r="L18" s="61">
        <f>G233+H233+I233+J233+K233</f>
        <v>13348495</v>
      </c>
      <c r="M18" s="61">
        <f>L233+N233</f>
        <v>8304518.9634301001</v>
      </c>
      <c r="N18" s="61">
        <f>O233+P233+Q233+R233</f>
        <v>712036.56550000003</v>
      </c>
      <c r="O18" s="61">
        <f>T233</f>
        <v>-19605695</v>
      </c>
    </row>
    <row r="19" spans="1:17" s="80" customFormat="1" ht="33.75" customHeight="1" x14ac:dyDescent="0.2">
      <c r="A19" s="325" t="s">
        <v>60</v>
      </c>
      <c r="B19" s="326"/>
      <c r="C19" s="65">
        <f>C18/$C$6</f>
        <v>744.51490079664325</v>
      </c>
      <c r="D19" s="65">
        <f t="shared" ref="D19" si="0">D18/$C$6</f>
        <v>469.59101268727659</v>
      </c>
      <c r="E19" s="65">
        <f>E18/$C$6</f>
        <v>1136.4086209038489</v>
      </c>
      <c r="F19" s="65">
        <f>F18/$C$6</f>
        <v>23.343165114906732</v>
      </c>
      <c r="G19" s="65">
        <f>G18/$C$6</f>
        <v>-745.69994098941083</v>
      </c>
      <c r="H19" s="73"/>
      <c r="I19" s="325" t="s">
        <v>60</v>
      </c>
      <c r="J19" s="326"/>
      <c r="K19" s="65">
        <f>K18/$C$6</f>
        <v>744.51490079664325</v>
      </c>
      <c r="L19" s="65">
        <f t="shared" ref="L19" si="1">L18/$C$6</f>
        <v>437.61252991509031</v>
      </c>
      <c r="M19" s="65">
        <f>M18/$C$6</f>
        <v>272.25253133888799</v>
      </c>
      <c r="N19" s="65">
        <f t="shared" ref="N19:O19" si="2">N18/$C$6</f>
        <v>23.343165114906732</v>
      </c>
      <c r="O19" s="65">
        <f t="shared" si="2"/>
        <v>-642.74645116873751</v>
      </c>
      <c r="P19" s="94"/>
      <c r="Q19" s="94"/>
    </row>
    <row r="20" spans="1:17" ht="152.1" customHeight="1" x14ac:dyDescent="0.2">
      <c r="A20" s="333" t="s">
        <v>185</v>
      </c>
      <c r="B20" s="334"/>
      <c r="C20" s="327" t="s">
        <v>200</v>
      </c>
      <c r="D20" s="328"/>
      <c r="E20" s="328"/>
      <c r="F20" s="328"/>
      <c r="G20" s="329"/>
      <c r="I20" s="333" t="s">
        <v>186</v>
      </c>
      <c r="J20" s="334"/>
      <c r="K20" s="327" t="s">
        <v>358</v>
      </c>
      <c r="L20" s="328"/>
      <c r="M20" s="328"/>
      <c r="N20" s="328"/>
      <c r="O20" s="329"/>
      <c r="P20" s="94"/>
      <c r="Q20" s="94"/>
    </row>
    <row r="21" spans="1:17" ht="15.75" customHeight="1" x14ac:dyDescent="0.2">
      <c r="A21" s="90"/>
      <c r="B21" s="90"/>
      <c r="C21" s="91"/>
      <c r="D21" s="91"/>
      <c r="E21" s="91"/>
      <c r="F21" s="91"/>
      <c r="G21" s="92"/>
      <c r="H21" s="93"/>
      <c r="I21" s="93"/>
      <c r="J21" s="89"/>
      <c r="K21" s="89"/>
      <c r="L21" s="89"/>
      <c r="M21" s="89"/>
      <c r="N21" s="94"/>
      <c r="O21" s="94"/>
      <c r="P21" s="94"/>
      <c r="Q21" s="94"/>
    </row>
    <row r="22" spans="1:17" ht="104.45" customHeight="1" x14ac:dyDescent="0.2">
      <c r="A22" s="290" t="s">
        <v>61</v>
      </c>
      <c r="B22" s="290"/>
      <c r="C22" s="302" t="s">
        <v>355</v>
      </c>
      <c r="D22" s="302"/>
      <c r="E22" s="302"/>
      <c r="F22" s="302"/>
      <c r="G22" s="86"/>
      <c r="H22" s="93"/>
      <c r="I22" s="93"/>
      <c r="J22" s="89"/>
      <c r="K22" s="89"/>
      <c r="L22" s="89"/>
      <c r="M22" s="89"/>
      <c r="N22" s="94"/>
      <c r="O22" s="94"/>
      <c r="P22" s="94"/>
      <c r="Q22" s="94"/>
    </row>
    <row r="23" spans="1:17" s="97" customFormat="1" x14ac:dyDescent="0.2">
      <c r="A23" s="95"/>
      <c r="B23" s="95"/>
      <c r="C23" s="96"/>
      <c r="D23" s="96"/>
      <c r="E23" s="96"/>
      <c r="F23" s="96"/>
      <c r="G23" s="92"/>
      <c r="H23" s="93"/>
      <c r="I23" s="93"/>
      <c r="J23" s="89"/>
      <c r="K23" s="89"/>
      <c r="L23" s="89"/>
      <c r="M23" s="89"/>
      <c r="N23" s="94"/>
      <c r="O23" s="94"/>
      <c r="P23" s="94"/>
      <c r="Q23" s="94"/>
    </row>
    <row r="24" spans="1:17" ht="40.5" customHeight="1" x14ac:dyDescent="0.2">
      <c r="A24" s="196" t="s">
        <v>201</v>
      </c>
      <c r="B24" s="197"/>
      <c r="C24" s="301" t="s">
        <v>191</v>
      </c>
      <c r="D24" s="301"/>
      <c r="E24" s="301"/>
      <c r="F24" s="98" t="s">
        <v>192</v>
      </c>
      <c r="G24" s="86"/>
      <c r="H24" s="93"/>
      <c r="I24" s="93"/>
      <c r="J24" s="89"/>
      <c r="K24" s="89"/>
      <c r="L24" s="89"/>
      <c r="M24" s="89"/>
      <c r="N24" s="94"/>
      <c r="O24" s="94"/>
      <c r="P24" s="94"/>
      <c r="Q24" s="94"/>
    </row>
    <row r="25" spans="1:17" ht="94.7" customHeight="1" x14ac:dyDescent="0.2">
      <c r="A25" s="196"/>
      <c r="B25" s="197"/>
      <c r="C25" s="344" t="s">
        <v>354</v>
      </c>
      <c r="D25" s="344"/>
      <c r="E25" s="344"/>
      <c r="F25" s="69"/>
      <c r="G25" s="86"/>
      <c r="H25" s="93"/>
      <c r="I25" s="93"/>
      <c r="J25" s="99"/>
      <c r="K25" s="99"/>
      <c r="L25" s="99"/>
      <c r="M25" s="99"/>
      <c r="N25" s="94"/>
      <c r="O25" s="94"/>
      <c r="P25" s="94"/>
      <c r="Q25" s="94"/>
    </row>
    <row r="26" spans="1:17" ht="49.35" customHeight="1" x14ac:dyDescent="0.2">
      <c r="A26" s="196"/>
      <c r="B26" s="197"/>
      <c r="C26" s="344" t="s">
        <v>356</v>
      </c>
      <c r="D26" s="345"/>
      <c r="E26" s="345"/>
      <c r="F26" s="69"/>
      <c r="G26" s="86"/>
      <c r="H26" s="93"/>
      <c r="I26" s="93"/>
      <c r="J26" s="89"/>
      <c r="K26" s="89"/>
      <c r="L26" s="89"/>
      <c r="M26" s="89"/>
      <c r="N26" s="94"/>
      <c r="O26" s="94"/>
      <c r="P26" s="94"/>
      <c r="Q26" s="94"/>
    </row>
    <row r="27" spans="1:17" s="80" customFormat="1" ht="61.7" customHeight="1" x14ac:dyDescent="0.2">
      <c r="A27" s="196"/>
      <c r="B27" s="197"/>
      <c r="C27" s="344" t="s">
        <v>353</v>
      </c>
      <c r="D27" s="345"/>
      <c r="E27" s="345"/>
      <c r="F27" s="69"/>
      <c r="G27" s="86"/>
      <c r="H27" s="93"/>
      <c r="I27" s="93"/>
      <c r="J27" s="99"/>
      <c r="K27" s="99"/>
      <c r="L27" s="99"/>
      <c r="M27" s="99"/>
      <c r="N27" s="94"/>
      <c r="O27" s="94"/>
      <c r="P27" s="94"/>
      <c r="Q27" s="94"/>
    </row>
    <row r="28" spans="1:17" s="80" customFormat="1" ht="64.349999999999994" customHeight="1" x14ac:dyDescent="0.2">
      <c r="A28" s="196"/>
      <c r="B28" s="197"/>
      <c r="C28" s="344" t="s">
        <v>357</v>
      </c>
      <c r="D28" s="345"/>
      <c r="E28" s="345"/>
      <c r="F28" s="69"/>
      <c r="G28" s="86"/>
      <c r="H28" s="93"/>
      <c r="I28" s="93"/>
      <c r="J28" s="99"/>
      <c r="K28" s="99"/>
      <c r="L28" s="99"/>
      <c r="M28" s="99"/>
      <c r="N28" s="94"/>
      <c r="O28" s="94"/>
      <c r="P28" s="94"/>
      <c r="Q28" s="94"/>
    </row>
    <row r="29" spans="1:17" s="80" customFormat="1" x14ac:dyDescent="0.2">
      <c r="A29" s="196"/>
      <c r="B29" s="197"/>
      <c r="C29" s="344"/>
      <c r="D29" s="345"/>
      <c r="E29" s="345"/>
      <c r="F29" s="69"/>
      <c r="G29" s="86"/>
      <c r="H29" s="93"/>
      <c r="I29" s="93"/>
      <c r="J29" s="99"/>
      <c r="K29" s="99"/>
      <c r="L29" s="99"/>
      <c r="M29" s="99"/>
      <c r="N29" s="94"/>
      <c r="O29" s="94"/>
      <c r="P29" s="94"/>
      <c r="Q29" s="94"/>
    </row>
    <row r="30" spans="1:17" s="80" customFormat="1" x14ac:dyDescent="0.2">
      <c r="A30" s="196"/>
      <c r="B30" s="197"/>
      <c r="C30" s="302"/>
      <c r="D30" s="304"/>
      <c r="E30" s="304"/>
      <c r="F30" s="69"/>
      <c r="G30" s="86"/>
      <c r="H30" s="93"/>
      <c r="I30" s="93"/>
      <c r="J30" s="99"/>
      <c r="K30" s="99"/>
      <c r="L30" s="99"/>
      <c r="M30" s="99"/>
      <c r="N30" s="94"/>
      <c r="O30" s="94"/>
      <c r="P30" s="94"/>
      <c r="Q30" s="94"/>
    </row>
    <row r="31" spans="1:17" s="80" customFormat="1" x14ac:dyDescent="0.2">
      <c r="A31" s="86"/>
      <c r="B31" s="86"/>
      <c r="C31" s="86"/>
      <c r="D31" s="86"/>
      <c r="E31" s="86"/>
      <c r="F31" s="140"/>
      <c r="G31" s="86"/>
      <c r="H31" s="93"/>
      <c r="I31" s="93"/>
      <c r="J31" s="99"/>
      <c r="K31" s="99"/>
      <c r="L31" s="99"/>
      <c r="M31" s="99"/>
      <c r="N31" s="94"/>
      <c r="O31" s="94"/>
      <c r="P31" s="94"/>
      <c r="Q31" s="94"/>
    </row>
    <row r="32" spans="1:17" s="80" customFormat="1" ht="27.75" customHeight="1" x14ac:dyDescent="0.2">
      <c r="A32" s="196" t="s">
        <v>190</v>
      </c>
      <c r="B32" s="197"/>
      <c r="C32" s="301" t="s">
        <v>107</v>
      </c>
      <c r="D32" s="301"/>
      <c r="E32" s="301"/>
      <c r="F32" s="98" t="s">
        <v>63</v>
      </c>
      <c r="G32" s="86"/>
      <c r="H32" s="93"/>
      <c r="I32" s="93"/>
      <c r="J32" s="99"/>
      <c r="K32" s="99"/>
      <c r="L32" s="99"/>
      <c r="M32" s="99"/>
      <c r="N32" s="94"/>
      <c r="O32" s="94"/>
      <c r="P32" s="94"/>
      <c r="Q32" s="94"/>
    </row>
    <row r="33" spans="1:17" s="80" customFormat="1" x14ac:dyDescent="0.2">
      <c r="A33" s="196"/>
      <c r="B33" s="197"/>
      <c r="C33" s="304" t="s">
        <v>337</v>
      </c>
      <c r="D33" s="304"/>
      <c r="E33" s="304"/>
      <c r="F33" s="171">
        <v>0.27</v>
      </c>
      <c r="G33" s="86"/>
      <c r="H33" s="93"/>
      <c r="I33" s="93"/>
      <c r="J33" s="99"/>
      <c r="K33" s="99"/>
      <c r="L33" s="99"/>
      <c r="M33" s="99"/>
      <c r="N33" s="94"/>
      <c r="O33" s="94"/>
      <c r="P33" s="94"/>
      <c r="Q33" s="94"/>
    </row>
    <row r="34" spans="1:17" s="80" customFormat="1" x14ac:dyDescent="0.2">
      <c r="A34" s="196"/>
      <c r="B34" s="197"/>
      <c r="C34" s="304" t="s">
        <v>338</v>
      </c>
      <c r="D34" s="304"/>
      <c r="E34" s="304"/>
      <c r="F34" s="171">
        <v>3.13</v>
      </c>
      <c r="G34" s="86"/>
      <c r="H34" s="93"/>
      <c r="I34" s="93"/>
      <c r="J34" s="99"/>
      <c r="K34" s="99"/>
      <c r="L34" s="99"/>
      <c r="M34" s="99"/>
      <c r="N34" s="94"/>
      <c r="O34" s="94"/>
      <c r="P34" s="94"/>
      <c r="Q34" s="94"/>
    </row>
    <row r="35" spans="1:17" s="80" customFormat="1" x14ac:dyDescent="0.2">
      <c r="A35" s="196"/>
      <c r="B35" s="197"/>
      <c r="C35" s="304" t="s">
        <v>336</v>
      </c>
      <c r="D35" s="304"/>
      <c r="E35" s="304"/>
      <c r="F35" s="171">
        <v>3.55</v>
      </c>
      <c r="G35" s="86"/>
      <c r="H35" s="93"/>
      <c r="I35" s="93"/>
      <c r="J35" s="99"/>
      <c r="K35" s="99"/>
      <c r="L35" s="99"/>
      <c r="M35" s="99"/>
      <c r="N35" s="94"/>
      <c r="O35" s="94"/>
      <c r="P35" s="94"/>
      <c r="Q35" s="94"/>
    </row>
    <row r="36" spans="1:17" s="80" customFormat="1" x14ac:dyDescent="0.2">
      <c r="A36" s="196"/>
      <c r="B36" s="197"/>
      <c r="C36" s="304" t="s">
        <v>339</v>
      </c>
      <c r="D36" s="304"/>
      <c r="E36" s="304"/>
      <c r="F36" s="171">
        <v>0.14000000000000001</v>
      </c>
      <c r="G36" s="86"/>
      <c r="H36" s="93"/>
      <c r="I36" s="93"/>
      <c r="J36" s="99"/>
      <c r="K36" s="99"/>
      <c r="L36" s="99"/>
      <c r="M36" s="99"/>
      <c r="N36" s="94"/>
      <c r="O36" s="94"/>
      <c r="P36" s="94"/>
      <c r="Q36" s="94"/>
    </row>
    <row r="37" spans="1:17" s="80" customFormat="1" x14ac:dyDescent="0.2">
      <c r="A37" s="196"/>
      <c r="B37" s="197"/>
      <c r="C37" s="304" t="s">
        <v>340</v>
      </c>
      <c r="D37" s="304"/>
      <c r="E37" s="304"/>
      <c r="F37" s="171">
        <v>11.57</v>
      </c>
      <c r="G37" s="86"/>
      <c r="H37" s="93"/>
      <c r="I37" s="93"/>
      <c r="J37" s="99"/>
      <c r="K37" s="99"/>
      <c r="L37" s="99"/>
      <c r="M37" s="99"/>
      <c r="N37" s="94"/>
      <c r="O37" s="94"/>
      <c r="P37" s="94"/>
      <c r="Q37" s="94"/>
    </row>
    <row r="38" spans="1:17" s="80" customFormat="1" x14ac:dyDescent="0.2">
      <c r="A38" s="196"/>
      <c r="B38" s="197"/>
      <c r="C38" s="304" t="s">
        <v>341</v>
      </c>
      <c r="D38" s="304"/>
      <c r="E38" s="304"/>
      <c r="F38" s="171">
        <v>15.38</v>
      </c>
      <c r="G38" s="86"/>
      <c r="H38" s="93"/>
      <c r="I38" s="93"/>
      <c r="J38" s="99"/>
      <c r="K38" s="99"/>
      <c r="L38" s="99"/>
      <c r="M38" s="99"/>
      <c r="N38" s="94"/>
      <c r="O38" s="94"/>
      <c r="P38" s="94"/>
      <c r="Q38" s="94"/>
    </row>
    <row r="39" spans="1:17" s="80" customFormat="1" x14ac:dyDescent="0.2">
      <c r="A39" s="196"/>
      <c r="B39" s="197"/>
      <c r="C39" s="304" t="s">
        <v>342</v>
      </c>
      <c r="D39" s="304"/>
      <c r="E39" s="304"/>
      <c r="F39" s="171">
        <v>0.33</v>
      </c>
      <c r="G39" s="86"/>
      <c r="H39" s="93"/>
      <c r="I39" s="93"/>
      <c r="J39" s="99"/>
      <c r="K39" s="99"/>
      <c r="L39" s="99"/>
      <c r="M39" s="99"/>
      <c r="N39" s="94"/>
      <c r="O39" s="94"/>
      <c r="P39" s="94"/>
      <c r="Q39" s="94"/>
    </row>
    <row r="40" spans="1:17" s="80" customFormat="1" x14ac:dyDescent="0.2">
      <c r="A40" s="196"/>
      <c r="B40" s="197"/>
      <c r="C40" s="304" t="s">
        <v>343</v>
      </c>
      <c r="D40" s="304"/>
      <c r="E40" s="304"/>
      <c r="F40" s="171">
        <v>5.9</v>
      </c>
      <c r="G40" s="86"/>
      <c r="H40" s="93"/>
      <c r="I40" s="93"/>
      <c r="J40" s="99"/>
      <c r="K40" s="99"/>
      <c r="L40" s="99"/>
      <c r="M40" s="99"/>
      <c r="N40" s="94"/>
      <c r="O40" s="94"/>
      <c r="P40" s="94"/>
      <c r="Q40" s="94"/>
    </row>
    <row r="41" spans="1:17" s="80" customFormat="1" x14ac:dyDescent="0.2">
      <c r="A41" s="196"/>
      <c r="B41" s="197"/>
      <c r="C41" s="304" t="s">
        <v>344</v>
      </c>
      <c r="D41" s="304"/>
      <c r="E41" s="304"/>
      <c r="F41" s="171">
        <v>1.44</v>
      </c>
      <c r="G41" s="86"/>
      <c r="H41" s="93"/>
      <c r="I41" s="93"/>
      <c r="J41" s="99"/>
      <c r="K41" s="99"/>
      <c r="L41" s="99"/>
      <c r="M41" s="99"/>
      <c r="N41" s="94"/>
      <c r="O41" s="94"/>
      <c r="P41" s="94"/>
      <c r="Q41" s="94"/>
    </row>
    <row r="42" spans="1:17" s="80" customFormat="1" x14ac:dyDescent="0.2">
      <c r="A42" s="196"/>
      <c r="B42" s="197"/>
      <c r="C42" s="338" t="s">
        <v>345</v>
      </c>
      <c r="D42" s="339"/>
      <c r="E42" s="340"/>
      <c r="F42" s="171">
        <v>0.55000000000000004</v>
      </c>
      <c r="G42" s="86"/>
      <c r="H42" s="93"/>
      <c r="I42" s="93"/>
      <c r="J42" s="99"/>
      <c r="K42" s="99"/>
      <c r="L42" s="99"/>
      <c r="M42" s="99"/>
      <c r="N42" s="94"/>
      <c r="O42" s="94"/>
      <c r="P42" s="94"/>
      <c r="Q42" s="94"/>
    </row>
    <row r="43" spans="1:17" s="80" customFormat="1" ht="14.25" x14ac:dyDescent="0.2">
      <c r="A43" s="196"/>
      <c r="B43" s="197"/>
      <c r="C43" s="335" t="s">
        <v>346</v>
      </c>
      <c r="D43" s="336"/>
      <c r="E43" s="337"/>
      <c r="F43" s="171">
        <v>3.49</v>
      </c>
      <c r="G43" s="86"/>
      <c r="H43" s="93"/>
      <c r="I43" s="93"/>
      <c r="J43" s="99"/>
      <c r="K43" s="99"/>
      <c r="L43" s="99"/>
      <c r="M43" s="99"/>
      <c r="N43" s="94"/>
      <c r="O43" s="94"/>
      <c r="P43" s="94"/>
      <c r="Q43" s="94"/>
    </row>
    <row r="44" spans="1:17" s="80" customFormat="1" ht="14.25" x14ac:dyDescent="0.2">
      <c r="A44" s="196"/>
      <c r="B44" s="197"/>
      <c r="C44" s="335" t="s">
        <v>347</v>
      </c>
      <c r="D44" s="336"/>
      <c r="E44" s="337"/>
      <c r="F44" s="171">
        <v>5.52</v>
      </c>
      <c r="G44" s="86"/>
      <c r="H44" s="93"/>
      <c r="I44" s="93"/>
      <c r="J44" s="99"/>
      <c r="K44" s="99"/>
      <c r="L44" s="99"/>
      <c r="M44" s="99"/>
      <c r="N44" s="94"/>
      <c r="O44" s="94"/>
      <c r="P44" s="94"/>
      <c r="Q44" s="94"/>
    </row>
    <row r="45" spans="1:17" s="80" customFormat="1" ht="14.25" x14ac:dyDescent="0.2">
      <c r="A45" s="196"/>
      <c r="B45" s="197"/>
      <c r="C45" s="341" t="s">
        <v>351</v>
      </c>
      <c r="D45" s="341"/>
      <c r="E45" s="341"/>
      <c r="F45" s="171">
        <v>39.49</v>
      </c>
      <c r="G45" s="86"/>
      <c r="H45" s="93"/>
      <c r="I45" s="93"/>
      <c r="J45" s="99"/>
      <c r="K45" s="99"/>
      <c r="L45" s="99"/>
      <c r="M45" s="99"/>
      <c r="N45" s="94"/>
      <c r="O45" s="94"/>
      <c r="P45" s="94"/>
      <c r="Q45" s="94"/>
    </row>
    <row r="46" spans="1:17" s="80" customFormat="1" ht="14.25" x14ac:dyDescent="0.2">
      <c r="A46" s="196"/>
      <c r="B46" s="197"/>
      <c r="C46" s="335" t="s">
        <v>348</v>
      </c>
      <c r="D46" s="336"/>
      <c r="E46" s="337"/>
      <c r="F46" s="171">
        <v>0.28000000000000003</v>
      </c>
      <c r="G46" s="86"/>
      <c r="H46" s="93"/>
      <c r="I46" s="93"/>
      <c r="J46" s="99"/>
      <c r="K46" s="99"/>
      <c r="L46" s="99"/>
      <c r="M46" s="99"/>
      <c r="N46" s="94"/>
      <c r="O46" s="94"/>
      <c r="P46" s="94"/>
      <c r="Q46" s="94"/>
    </row>
    <row r="47" spans="1:17" s="80" customFormat="1" x14ac:dyDescent="0.2">
      <c r="A47" s="196"/>
      <c r="B47" s="197"/>
      <c r="C47" s="338" t="s">
        <v>349</v>
      </c>
      <c r="D47" s="339"/>
      <c r="E47" s="340"/>
      <c r="F47" s="171">
        <v>4.5199999999999996</v>
      </c>
      <c r="G47" s="86"/>
      <c r="H47" s="93"/>
      <c r="I47" s="93"/>
      <c r="J47" s="99"/>
      <c r="K47" s="99"/>
      <c r="L47" s="99"/>
      <c r="M47" s="99"/>
      <c r="N47" s="94"/>
      <c r="O47" s="94"/>
      <c r="P47" s="94"/>
      <c r="Q47" s="94"/>
    </row>
    <row r="48" spans="1:17" s="80" customFormat="1" x14ac:dyDescent="0.2">
      <c r="A48" s="196"/>
      <c r="B48" s="197"/>
      <c r="C48" s="338" t="s">
        <v>350</v>
      </c>
      <c r="D48" s="339"/>
      <c r="E48" s="340"/>
      <c r="F48" s="171">
        <v>77.84</v>
      </c>
      <c r="G48" s="86"/>
      <c r="H48" s="93"/>
      <c r="I48" s="93"/>
      <c r="J48" s="99"/>
      <c r="K48" s="99"/>
      <c r="L48" s="99"/>
      <c r="M48" s="99"/>
      <c r="N48" s="94"/>
      <c r="O48" s="94"/>
      <c r="P48" s="94"/>
      <c r="Q48" s="94"/>
    </row>
    <row r="49" spans="1:47" x14ac:dyDescent="0.2">
      <c r="B49" s="193"/>
      <c r="C49" s="193"/>
      <c r="D49" s="193"/>
      <c r="E49" s="193"/>
      <c r="F49" s="193"/>
    </row>
    <row r="50" spans="1:47" s="87" customFormat="1" ht="12.75" customHeight="1" x14ac:dyDescent="0.2">
      <c r="A50" s="73"/>
      <c r="B50" s="289"/>
      <c r="C50" s="289"/>
      <c r="D50" s="289"/>
      <c r="E50" s="289"/>
      <c r="F50" s="289"/>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c r="AK50" s="73"/>
      <c r="AL50" s="73"/>
      <c r="AM50" s="73"/>
      <c r="AN50" s="73"/>
      <c r="AO50" s="73"/>
      <c r="AP50" s="73"/>
      <c r="AQ50" s="73"/>
      <c r="AR50" s="73"/>
      <c r="AS50" s="73"/>
      <c r="AT50" s="73"/>
      <c r="AU50" s="73"/>
    </row>
    <row r="51" spans="1:47" s="87" customFormat="1" ht="36.75" customHeight="1" x14ac:dyDescent="0.2">
      <c r="A51" s="290" t="s">
        <v>111</v>
      </c>
      <c r="B51" s="290"/>
      <c r="C51" s="295" t="s">
        <v>157</v>
      </c>
      <c r="D51" s="310"/>
      <c r="E51" s="305" t="s">
        <v>158</v>
      </c>
      <c r="F51" s="291" t="s">
        <v>131</v>
      </c>
      <c r="G51" s="292"/>
      <c r="H51" s="295" t="s">
        <v>65</v>
      </c>
      <c r="I51" s="296"/>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c r="AK51" s="73"/>
      <c r="AL51" s="73"/>
      <c r="AM51" s="73"/>
    </row>
    <row r="52" spans="1:47" s="87" customFormat="1" ht="48.75" customHeight="1" x14ac:dyDescent="0.2">
      <c r="A52" s="297" t="s">
        <v>66</v>
      </c>
      <c r="B52" s="298"/>
      <c r="C52" s="104" t="s">
        <v>135</v>
      </c>
      <c r="D52" s="104" t="s">
        <v>67</v>
      </c>
      <c r="E52" s="306"/>
      <c r="F52" s="293"/>
      <c r="G52" s="294"/>
      <c r="H52" s="104" t="s">
        <v>149</v>
      </c>
      <c r="I52" s="104" t="s">
        <v>150</v>
      </c>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c r="AK52" s="73"/>
      <c r="AL52" s="73"/>
      <c r="AM52" s="73"/>
    </row>
    <row r="53" spans="1:47" s="87" customFormat="1" ht="74.25" customHeight="1" x14ac:dyDescent="0.2">
      <c r="A53" s="276" t="s">
        <v>109</v>
      </c>
      <c r="B53" s="277"/>
      <c r="C53" s="105" t="s">
        <v>167</v>
      </c>
      <c r="D53" s="141" t="s">
        <v>138</v>
      </c>
      <c r="E53" s="348" t="s">
        <v>110</v>
      </c>
      <c r="F53" s="351" t="s">
        <v>112</v>
      </c>
      <c r="G53" s="352"/>
      <c r="H53" s="141" t="s">
        <v>148</v>
      </c>
      <c r="I53" s="141" t="s">
        <v>152</v>
      </c>
      <c r="J53" s="73"/>
      <c r="K53" s="73"/>
      <c r="L53" s="73"/>
      <c r="M53" s="73"/>
      <c r="N53" s="73"/>
      <c r="O53" s="73"/>
      <c r="P53" s="73"/>
      <c r="Q53" s="73"/>
      <c r="R53" s="73"/>
      <c r="S53" s="73"/>
      <c r="T53" s="73"/>
      <c r="U53" s="73"/>
      <c r="V53" s="73"/>
      <c r="W53" s="73"/>
      <c r="X53" s="73"/>
      <c r="Y53" s="73"/>
      <c r="Z53" s="73"/>
      <c r="AA53" s="73"/>
      <c r="AB53" s="73"/>
      <c r="AC53" s="73"/>
      <c r="AD53" s="73"/>
      <c r="AE53" s="73"/>
      <c r="AF53" s="73"/>
      <c r="AG53" s="73"/>
      <c r="AH53" s="73"/>
      <c r="AI53" s="73"/>
      <c r="AJ53" s="73"/>
      <c r="AK53" s="73"/>
      <c r="AL53" s="73"/>
      <c r="AM53" s="73"/>
    </row>
    <row r="54" spans="1:47" s="87" customFormat="1" x14ac:dyDescent="0.2">
      <c r="A54" s="278"/>
      <c r="B54" s="279"/>
      <c r="C54" s="107" t="s">
        <v>136</v>
      </c>
      <c r="D54" s="141" t="s">
        <v>139</v>
      </c>
      <c r="E54" s="349"/>
      <c r="F54" s="353"/>
      <c r="G54" s="354"/>
      <c r="H54" s="141" t="s">
        <v>151</v>
      </c>
      <c r="I54" s="141" t="s">
        <v>153</v>
      </c>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row>
    <row r="55" spans="1:47" s="87" customFormat="1" x14ac:dyDescent="0.2">
      <c r="A55" s="278"/>
      <c r="B55" s="279"/>
      <c r="C55" s="107" t="s">
        <v>137</v>
      </c>
      <c r="D55" s="142" t="s">
        <v>140</v>
      </c>
      <c r="E55" s="350"/>
      <c r="F55" s="355"/>
      <c r="G55" s="356"/>
      <c r="H55" s="142" t="s">
        <v>148</v>
      </c>
      <c r="I55" s="142" t="s">
        <v>148</v>
      </c>
      <c r="J55" s="73"/>
      <c r="K55" s="73"/>
      <c r="L55" s="73"/>
      <c r="M55" s="73"/>
      <c r="N55" s="73"/>
      <c r="O55" s="73"/>
      <c r="P55" s="73"/>
      <c r="Q55" s="73"/>
      <c r="R55" s="73"/>
      <c r="S55" s="73"/>
      <c r="T55" s="73"/>
      <c r="U55" s="73"/>
      <c r="V55" s="73"/>
      <c r="W55" s="73"/>
      <c r="X55" s="73"/>
      <c r="Y55" s="73"/>
      <c r="Z55" s="73"/>
      <c r="AA55" s="73"/>
      <c r="AB55" s="73"/>
      <c r="AC55" s="73"/>
      <c r="AD55" s="73"/>
      <c r="AE55" s="73"/>
      <c r="AF55" s="73"/>
      <c r="AG55" s="73"/>
      <c r="AH55" s="73"/>
      <c r="AI55" s="73"/>
      <c r="AJ55" s="73"/>
      <c r="AK55" s="73"/>
      <c r="AL55" s="73"/>
      <c r="AM55" s="73"/>
    </row>
    <row r="56" spans="1:47" s="87" customFormat="1" ht="32.25" customHeight="1" x14ac:dyDescent="0.2">
      <c r="A56" s="109">
        <v>0.1</v>
      </c>
      <c r="B56" s="110" t="s">
        <v>68</v>
      </c>
      <c r="C56" s="15"/>
      <c r="D56" s="20"/>
      <c r="E56" s="286"/>
      <c r="F56" s="270"/>
      <c r="G56" s="271"/>
      <c r="H56" s="18"/>
      <c r="I56" s="18"/>
      <c r="J56" s="73"/>
      <c r="K56" s="73"/>
      <c r="L56" s="73"/>
      <c r="M56" s="73"/>
      <c r="N56" s="73"/>
      <c r="O56" s="73"/>
      <c r="P56" s="73"/>
      <c r="Q56" s="73"/>
      <c r="R56" s="73"/>
      <c r="S56" s="73"/>
      <c r="T56" s="73"/>
      <c r="U56" s="73"/>
      <c r="V56" s="73"/>
      <c r="W56" s="73"/>
      <c r="X56" s="73"/>
      <c r="Y56" s="73"/>
      <c r="Z56" s="73"/>
      <c r="AA56" s="73"/>
      <c r="AB56" s="73"/>
      <c r="AC56" s="73"/>
      <c r="AD56" s="73"/>
      <c r="AE56" s="73"/>
      <c r="AF56" s="73"/>
      <c r="AG56" s="73"/>
      <c r="AH56" s="73"/>
      <c r="AI56" s="73"/>
      <c r="AJ56" s="73"/>
      <c r="AK56" s="73"/>
      <c r="AL56" s="73"/>
      <c r="AM56" s="73"/>
    </row>
    <row r="57" spans="1:47" s="87" customFormat="1" ht="32.25" customHeight="1" x14ac:dyDescent="0.2">
      <c r="A57" s="111">
        <v>0.2</v>
      </c>
      <c r="B57" s="112" t="s">
        <v>69</v>
      </c>
      <c r="C57" s="15"/>
      <c r="D57" s="21"/>
      <c r="E57" s="287"/>
      <c r="F57" s="270"/>
      <c r="G57" s="271"/>
      <c r="H57" s="18"/>
      <c r="I57" s="18"/>
      <c r="J57" s="73"/>
      <c r="K57" s="73"/>
      <c r="L57" s="73"/>
      <c r="M57" s="73"/>
      <c r="N57" s="73"/>
      <c r="O57" s="73"/>
      <c r="P57" s="73"/>
      <c r="Q57" s="73"/>
      <c r="R57" s="73"/>
      <c r="S57" s="73"/>
      <c r="T57" s="73"/>
      <c r="U57" s="73"/>
      <c r="V57" s="73"/>
      <c r="W57" s="73"/>
      <c r="X57" s="73"/>
      <c r="Y57" s="73"/>
      <c r="Z57" s="73"/>
      <c r="AA57" s="73"/>
      <c r="AB57" s="73"/>
      <c r="AC57" s="73"/>
      <c r="AD57" s="73"/>
      <c r="AE57" s="73"/>
      <c r="AF57" s="73"/>
      <c r="AG57" s="73"/>
      <c r="AH57" s="73"/>
      <c r="AI57" s="73"/>
      <c r="AJ57" s="73"/>
      <c r="AK57" s="73"/>
      <c r="AL57" s="73"/>
      <c r="AM57" s="73"/>
    </row>
    <row r="58" spans="1:47" s="87" customFormat="1" ht="32.25" customHeight="1" x14ac:dyDescent="0.2">
      <c r="A58" s="111">
        <v>0.3</v>
      </c>
      <c r="B58" s="112" t="s">
        <v>70</v>
      </c>
      <c r="C58" s="15"/>
      <c r="D58" s="21"/>
      <c r="E58" s="287"/>
      <c r="F58" s="270"/>
      <c r="G58" s="271"/>
      <c r="H58" s="18"/>
      <c r="I58" s="18"/>
      <c r="J58" s="73"/>
      <c r="K58" s="73"/>
      <c r="L58" s="73"/>
      <c r="M58" s="73"/>
      <c r="N58" s="73"/>
      <c r="O58" s="73"/>
      <c r="P58" s="73"/>
      <c r="Q58" s="73"/>
      <c r="R58" s="73"/>
      <c r="S58" s="73"/>
      <c r="T58" s="73"/>
      <c r="U58" s="73"/>
      <c r="V58" s="73"/>
      <c r="W58" s="73"/>
      <c r="X58" s="73"/>
      <c r="Y58" s="73"/>
      <c r="Z58" s="73"/>
      <c r="AA58" s="73"/>
      <c r="AB58" s="73"/>
      <c r="AC58" s="73"/>
      <c r="AD58" s="73"/>
      <c r="AE58" s="73"/>
      <c r="AF58" s="73"/>
      <c r="AG58" s="73"/>
      <c r="AH58" s="73"/>
      <c r="AI58" s="73"/>
      <c r="AJ58" s="73"/>
      <c r="AK58" s="73"/>
      <c r="AL58" s="73"/>
      <c r="AM58" s="73"/>
    </row>
    <row r="59" spans="1:47" s="87" customFormat="1" ht="32.25" customHeight="1" x14ac:dyDescent="0.2">
      <c r="A59" s="111">
        <v>0.4</v>
      </c>
      <c r="B59" s="112" t="s">
        <v>71</v>
      </c>
      <c r="C59" s="15"/>
      <c r="D59" s="21"/>
      <c r="E59" s="288"/>
      <c r="F59" s="270"/>
      <c r="G59" s="271"/>
      <c r="H59" s="18"/>
      <c r="I59" s="18"/>
      <c r="J59" s="73"/>
      <c r="K59" s="73"/>
      <c r="L59" s="73"/>
      <c r="M59" s="73"/>
      <c r="N59" s="73"/>
      <c r="O59" s="73"/>
      <c r="P59" s="73"/>
      <c r="Q59" s="73"/>
      <c r="R59" s="73"/>
      <c r="S59" s="73"/>
      <c r="T59" s="73"/>
      <c r="U59" s="73"/>
      <c r="V59" s="73"/>
      <c r="W59" s="73"/>
      <c r="X59" s="73"/>
      <c r="Y59" s="73"/>
      <c r="Z59" s="73"/>
      <c r="AA59" s="73"/>
      <c r="AB59" s="73"/>
      <c r="AC59" s="73"/>
      <c r="AD59" s="73"/>
      <c r="AE59" s="73"/>
      <c r="AF59" s="73"/>
      <c r="AG59" s="73"/>
      <c r="AH59" s="73"/>
      <c r="AI59" s="73"/>
      <c r="AJ59" s="73"/>
      <c r="AK59" s="73"/>
      <c r="AL59" s="73"/>
      <c r="AM59" s="73"/>
    </row>
    <row r="60" spans="1:47" s="87" customFormat="1" ht="32.25" customHeight="1" x14ac:dyDescent="0.2">
      <c r="A60" s="111">
        <v>1</v>
      </c>
      <c r="B60" s="112" t="s">
        <v>72</v>
      </c>
      <c r="C60" s="169" t="s">
        <v>217</v>
      </c>
      <c r="D60" s="21">
        <v>26848800</v>
      </c>
      <c r="E60" s="170" t="s">
        <v>222</v>
      </c>
      <c r="F60" s="342" t="s">
        <v>223</v>
      </c>
      <c r="G60" s="343" t="s">
        <v>223</v>
      </c>
      <c r="H60" s="18">
        <v>0</v>
      </c>
      <c r="I60" s="18">
        <f>D60*0.95</f>
        <v>25506360</v>
      </c>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row>
    <row r="61" spans="1:47" s="87" customFormat="1" ht="32.25" customHeight="1" x14ac:dyDescent="0.2">
      <c r="A61" s="111"/>
      <c r="B61" s="112"/>
      <c r="C61" s="169" t="s">
        <v>230</v>
      </c>
      <c r="D61" s="21">
        <v>1274400</v>
      </c>
      <c r="E61" s="170" t="s">
        <v>222</v>
      </c>
      <c r="F61" s="342" t="s">
        <v>225</v>
      </c>
      <c r="G61" s="343" t="s">
        <v>225</v>
      </c>
      <c r="H61" s="18">
        <v>0</v>
      </c>
      <c r="I61" s="18">
        <f>D61*0.95</f>
        <v>1210680</v>
      </c>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row>
    <row r="62" spans="1:47" s="87" customFormat="1" ht="32.25" customHeight="1" x14ac:dyDescent="0.2">
      <c r="A62" s="111"/>
      <c r="B62" s="112"/>
      <c r="C62" s="169" t="s">
        <v>231</v>
      </c>
      <c r="D62" s="21">
        <v>670</v>
      </c>
      <c r="E62" s="170" t="s">
        <v>222</v>
      </c>
      <c r="F62" s="342" t="s">
        <v>228</v>
      </c>
      <c r="G62" s="343" t="s">
        <v>228</v>
      </c>
      <c r="H62" s="18">
        <v>0</v>
      </c>
      <c r="I62" s="18">
        <v>0</v>
      </c>
      <c r="J62" s="73"/>
      <c r="K62" s="73"/>
      <c r="L62" s="73"/>
      <c r="M62" s="73"/>
      <c r="N62" s="73"/>
      <c r="O62" s="73"/>
      <c r="P62" s="73"/>
      <c r="Q62" s="73"/>
      <c r="R62" s="73"/>
      <c r="S62" s="73"/>
      <c r="T62" s="73"/>
      <c r="U62" s="73"/>
      <c r="V62" s="73"/>
      <c r="W62" s="73"/>
      <c r="X62" s="73"/>
      <c r="Y62" s="73"/>
      <c r="Z62" s="73"/>
      <c r="AA62" s="73"/>
      <c r="AB62" s="73"/>
      <c r="AC62" s="73"/>
      <c r="AD62" s="73"/>
      <c r="AE62" s="73"/>
      <c r="AF62" s="73"/>
      <c r="AG62" s="73"/>
      <c r="AH62" s="73"/>
      <c r="AI62" s="73"/>
      <c r="AJ62" s="73"/>
      <c r="AK62" s="73"/>
      <c r="AL62" s="73"/>
      <c r="AM62" s="73"/>
    </row>
    <row r="63" spans="1:47" s="87" customFormat="1" ht="32.25" customHeight="1" x14ac:dyDescent="0.2">
      <c r="A63" s="111"/>
      <c r="B63" s="112"/>
      <c r="C63" s="169" t="s">
        <v>218</v>
      </c>
      <c r="D63" s="21">
        <v>62654240</v>
      </c>
      <c r="E63" s="170" t="s">
        <v>224</v>
      </c>
      <c r="F63" s="342" t="s">
        <v>225</v>
      </c>
      <c r="G63" s="343" t="s">
        <v>225</v>
      </c>
      <c r="H63" s="18">
        <v>0</v>
      </c>
      <c r="I63" s="18">
        <v>0</v>
      </c>
      <c r="J63" s="73"/>
      <c r="K63" s="73"/>
      <c r="L63" s="73"/>
      <c r="M63" s="73"/>
      <c r="N63" s="73"/>
      <c r="O63" s="73"/>
      <c r="P63" s="73"/>
      <c r="Q63" s="73"/>
      <c r="R63" s="73"/>
      <c r="S63" s="73"/>
      <c r="T63" s="73"/>
      <c r="U63" s="73"/>
      <c r="V63" s="73"/>
      <c r="W63" s="73"/>
      <c r="X63" s="73"/>
      <c r="Y63" s="73"/>
      <c r="Z63" s="73"/>
      <c r="AA63" s="73"/>
      <c r="AB63" s="73"/>
      <c r="AC63" s="73"/>
      <c r="AD63" s="73"/>
      <c r="AE63" s="73"/>
      <c r="AF63" s="73"/>
      <c r="AG63" s="73"/>
      <c r="AH63" s="73"/>
      <c r="AI63" s="73"/>
      <c r="AJ63" s="73"/>
      <c r="AK63" s="73"/>
      <c r="AL63" s="73"/>
      <c r="AM63" s="73"/>
    </row>
    <row r="64" spans="1:47" s="87" customFormat="1" ht="32.25" customHeight="1" x14ac:dyDescent="0.2">
      <c r="A64" s="111"/>
      <c r="B64" s="112"/>
      <c r="C64" s="169" t="s">
        <v>219</v>
      </c>
      <c r="D64" s="21">
        <v>137255</v>
      </c>
      <c r="E64" s="170" t="s">
        <v>226</v>
      </c>
      <c r="F64" s="342" t="s">
        <v>227</v>
      </c>
      <c r="G64" s="343" t="s">
        <v>227</v>
      </c>
      <c r="H64" s="18">
        <v>0</v>
      </c>
      <c r="I64" s="18">
        <v>0</v>
      </c>
      <c r="J64" s="73"/>
      <c r="K64" s="73"/>
      <c r="L64" s="73"/>
      <c r="M64" s="73"/>
      <c r="N64" s="73"/>
      <c r="O64" s="73"/>
      <c r="P64" s="73"/>
      <c r="Q64" s="73"/>
      <c r="R64" s="73"/>
      <c r="S64" s="73"/>
      <c r="T64" s="73"/>
      <c r="U64" s="73"/>
      <c r="V64" s="73"/>
      <c r="W64" s="73"/>
      <c r="X64" s="73"/>
      <c r="Y64" s="73"/>
      <c r="Z64" s="73"/>
      <c r="AA64" s="73"/>
      <c r="AB64" s="73"/>
      <c r="AC64" s="73"/>
      <c r="AD64" s="73"/>
      <c r="AE64" s="73"/>
      <c r="AF64" s="73"/>
      <c r="AG64" s="73"/>
      <c r="AH64" s="73"/>
      <c r="AI64" s="73"/>
      <c r="AJ64" s="73"/>
      <c r="AK64" s="73"/>
      <c r="AL64" s="73"/>
      <c r="AM64" s="73"/>
    </row>
    <row r="65" spans="1:39" s="87" customFormat="1" ht="32.25" customHeight="1" x14ac:dyDescent="0.2">
      <c r="A65" s="111"/>
      <c r="B65" s="112"/>
      <c r="C65" s="169" t="s">
        <v>220</v>
      </c>
      <c r="D65" s="21">
        <v>280</v>
      </c>
      <c r="E65" s="170" t="s">
        <v>222</v>
      </c>
      <c r="F65" s="342" t="s">
        <v>228</v>
      </c>
      <c r="G65" s="343" t="s">
        <v>228</v>
      </c>
      <c r="H65" s="18">
        <v>0</v>
      </c>
      <c r="I65" s="18">
        <v>0</v>
      </c>
      <c r="J65" s="73"/>
      <c r="K65" s="73"/>
      <c r="L65" s="73"/>
      <c r="M65" s="73"/>
      <c r="N65" s="73"/>
      <c r="O65" s="73"/>
      <c r="P65" s="73"/>
      <c r="Q65" s="73"/>
      <c r="R65" s="73"/>
      <c r="S65" s="73"/>
      <c r="T65" s="73"/>
      <c r="U65" s="73"/>
      <c r="V65" s="73"/>
      <c r="W65" s="73"/>
      <c r="X65" s="73"/>
      <c r="Y65" s="73"/>
      <c r="Z65" s="73"/>
      <c r="AA65" s="73"/>
      <c r="AB65" s="73"/>
      <c r="AC65" s="73"/>
      <c r="AD65" s="73"/>
      <c r="AE65" s="73"/>
      <c r="AF65" s="73"/>
      <c r="AG65" s="73"/>
      <c r="AH65" s="73"/>
      <c r="AI65" s="73"/>
      <c r="AJ65" s="73"/>
      <c r="AK65" s="73"/>
      <c r="AL65" s="73"/>
      <c r="AM65" s="73"/>
    </row>
    <row r="66" spans="1:39" s="87" customFormat="1" ht="32.25" customHeight="1" x14ac:dyDescent="0.2">
      <c r="A66" s="111"/>
      <c r="B66" s="112"/>
      <c r="C66" s="169" t="s">
        <v>221</v>
      </c>
      <c r="D66" s="21">
        <v>1913000</v>
      </c>
      <c r="E66" s="170" t="s">
        <v>222</v>
      </c>
      <c r="F66" s="342" t="s">
        <v>229</v>
      </c>
      <c r="G66" s="343" t="s">
        <v>229</v>
      </c>
      <c r="H66" s="18">
        <v>0</v>
      </c>
      <c r="I66" s="18">
        <f>D66</f>
        <v>1913000</v>
      </c>
      <c r="J66" s="73"/>
      <c r="K66" s="73"/>
      <c r="L66" s="73"/>
      <c r="M66" s="73"/>
      <c r="N66" s="73"/>
      <c r="O66" s="73"/>
      <c r="P66" s="73"/>
      <c r="Q66" s="73"/>
      <c r="R66" s="73"/>
      <c r="S66" s="73"/>
      <c r="T66" s="73"/>
      <c r="U66" s="73"/>
      <c r="V66" s="73"/>
      <c r="W66" s="73"/>
      <c r="X66" s="73"/>
      <c r="Y66" s="73"/>
      <c r="Z66" s="73"/>
      <c r="AA66" s="73"/>
      <c r="AB66" s="73"/>
      <c r="AC66" s="73"/>
      <c r="AD66" s="73"/>
      <c r="AE66" s="73"/>
      <c r="AF66" s="73"/>
      <c r="AG66" s="73"/>
      <c r="AH66" s="73"/>
      <c r="AI66" s="73"/>
      <c r="AJ66" s="73"/>
      <c r="AK66" s="73"/>
      <c r="AL66" s="73"/>
      <c r="AM66" s="73"/>
    </row>
    <row r="67" spans="1:39" s="87" customFormat="1" ht="32.25" customHeight="1" x14ac:dyDescent="0.2">
      <c r="A67" s="111">
        <v>2.1</v>
      </c>
      <c r="B67" s="112" t="s">
        <v>73</v>
      </c>
      <c r="C67" s="169" t="s">
        <v>217</v>
      </c>
      <c r="D67" s="21">
        <v>11347200</v>
      </c>
      <c r="E67" s="170" t="s">
        <v>222</v>
      </c>
      <c r="F67" s="342" t="s">
        <v>223</v>
      </c>
      <c r="G67" s="343" t="s">
        <v>223</v>
      </c>
      <c r="H67" s="18">
        <v>0</v>
      </c>
      <c r="I67" s="18">
        <f>D67*0.95</f>
        <v>10779840</v>
      </c>
      <c r="J67" s="73"/>
      <c r="K67" s="73"/>
      <c r="L67" s="73"/>
      <c r="M67" s="73"/>
      <c r="N67" s="73"/>
      <c r="O67" s="73"/>
      <c r="P67" s="73"/>
      <c r="Q67" s="73"/>
      <c r="R67" s="73"/>
      <c r="S67" s="73"/>
      <c r="T67" s="73"/>
      <c r="U67" s="73"/>
      <c r="V67" s="73"/>
      <c r="W67" s="73"/>
      <c r="X67" s="73"/>
      <c r="Y67" s="73"/>
      <c r="Z67" s="73"/>
      <c r="AA67" s="73"/>
      <c r="AB67" s="73"/>
      <c r="AC67" s="73"/>
      <c r="AD67" s="73"/>
      <c r="AE67" s="73"/>
      <c r="AF67" s="73"/>
      <c r="AG67" s="73"/>
      <c r="AH67" s="73"/>
      <c r="AI67" s="73"/>
      <c r="AJ67" s="73"/>
      <c r="AK67" s="73"/>
      <c r="AL67" s="73"/>
      <c r="AM67" s="73"/>
    </row>
    <row r="68" spans="1:39" s="87" customFormat="1" ht="32.25" customHeight="1" x14ac:dyDescent="0.2">
      <c r="A68" s="111"/>
      <c r="B68" s="112"/>
      <c r="C68" s="169" t="s">
        <v>219</v>
      </c>
      <c r="D68" s="21">
        <v>187000</v>
      </c>
      <c r="E68" s="170" t="s">
        <v>226</v>
      </c>
      <c r="F68" s="342" t="s">
        <v>227</v>
      </c>
      <c r="G68" s="343" t="s">
        <v>227</v>
      </c>
      <c r="H68" s="18">
        <v>0</v>
      </c>
      <c r="I68" s="18">
        <v>0</v>
      </c>
      <c r="J68" s="73"/>
      <c r="K68" s="73"/>
      <c r="L68" s="73"/>
      <c r="M68" s="73"/>
      <c r="N68" s="73"/>
      <c r="O68" s="73"/>
      <c r="P68" s="73"/>
      <c r="Q68" s="73"/>
      <c r="R68" s="73"/>
      <c r="S68" s="73"/>
      <c r="T68" s="73"/>
      <c r="U68" s="73"/>
      <c r="V68" s="73"/>
      <c r="W68" s="73"/>
      <c r="X68" s="73"/>
      <c r="Y68" s="73"/>
      <c r="Z68" s="73"/>
      <c r="AA68" s="73"/>
      <c r="AB68" s="73"/>
      <c r="AC68" s="73"/>
      <c r="AD68" s="73"/>
      <c r="AE68" s="73"/>
      <c r="AF68" s="73"/>
      <c r="AG68" s="73"/>
      <c r="AH68" s="73"/>
      <c r="AI68" s="73"/>
      <c r="AJ68" s="73"/>
      <c r="AK68" s="73"/>
      <c r="AL68" s="73"/>
      <c r="AM68" s="73"/>
    </row>
    <row r="69" spans="1:39" s="87" customFormat="1" ht="32.25" customHeight="1" x14ac:dyDescent="0.2">
      <c r="A69" s="111"/>
      <c r="B69" s="112"/>
      <c r="C69" s="169" t="s">
        <v>221</v>
      </c>
      <c r="D69" s="21">
        <v>1022000</v>
      </c>
      <c r="E69" s="170" t="s">
        <v>222</v>
      </c>
      <c r="F69" s="342" t="s">
        <v>229</v>
      </c>
      <c r="G69" s="343" t="s">
        <v>229</v>
      </c>
      <c r="H69" s="18">
        <v>0</v>
      </c>
      <c r="I69" s="18">
        <f>D69</f>
        <v>1022000</v>
      </c>
      <c r="J69" s="73"/>
      <c r="K69" s="73"/>
      <c r="L69" s="73"/>
      <c r="M69" s="73"/>
      <c r="N69" s="73"/>
      <c r="O69" s="73"/>
      <c r="P69" s="73"/>
      <c r="Q69" s="73"/>
      <c r="R69" s="73"/>
      <c r="S69" s="73"/>
      <c r="T69" s="73"/>
      <c r="U69" s="73"/>
      <c r="V69" s="73"/>
      <c r="W69" s="73"/>
      <c r="X69" s="73"/>
      <c r="Y69" s="73"/>
      <c r="Z69" s="73"/>
      <c r="AA69" s="73"/>
      <c r="AB69" s="73"/>
      <c r="AC69" s="73"/>
      <c r="AD69" s="73"/>
      <c r="AE69" s="73"/>
      <c r="AF69" s="73"/>
      <c r="AG69" s="73"/>
      <c r="AH69" s="73"/>
      <c r="AI69" s="73"/>
      <c r="AJ69" s="73"/>
      <c r="AK69" s="73"/>
      <c r="AL69" s="73"/>
      <c r="AM69" s="73"/>
    </row>
    <row r="70" spans="1:39" s="87" customFormat="1" ht="32.25" customHeight="1" x14ac:dyDescent="0.2">
      <c r="A70" s="111"/>
      <c r="B70" s="112"/>
      <c r="C70" s="169" t="s">
        <v>232</v>
      </c>
      <c r="D70" s="21">
        <v>68270</v>
      </c>
      <c r="E70" s="170" t="s">
        <v>222</v>
      </c>
      <c r="F70" s="342" t="s">
        <v>229</v>
      </c>
      <c r="G70" s="343" t="s">
        <v>229</v>
      </c>
      <c r="H70" s="18">
        <v>0</v>
      </c>
      <c r="I70" s="18">
        <f>D70</f>
        <v>68270</v>
      </c>
      <c r="J70" s="73"/>
      <c r="K70" s="73"/>
      <c r="L70" s="73"/>
      <c r="M70" s="73"/>
      <c r="N70" s="73"/>
      <c r="O70" s="73"/>
      <c r="P70" s="73"/>
      <c r="Q70" s="73"/>
      <c r="R70" s="73"/>
      <c r="S70" s="73"/>
      <c r="T70" s="73"/>
      <c r="U70" s="73"/>
      <c r="V70" s="73"/>
      <c r="W70" s="73"/>
      <c r="X70" s="73"/>
      <c r="Y70" s="73"/>
      <c r="Z70" s="73"/>
      <c r="AA70" s="73"/>
      <c r="AB70" s="73"/>
      <c r="AC70" s="73"/>
      <c r="AD70" s="73"/>
      <c r="AE70" s="73"/>
      <c r="AF70" s="73"/>
      <c r="AG70" s="73"/>
      <c r="AH70" s="73"/>
      <c r="AI70" s="73"/>
      <c r="AJ70" s="73"/>
      <c r="AK70" s="73"/>
      <c r="AL70" s="73"/>
      <c r="AM70" s="73"/>
    </row>
    <row r="71" spans="1:39" s="87" customFormat="1" ht="32.25" customHeight="1" x14ac:dyDescent="0.2">
      <c r="A71" s="111">
        <v>2.2000000000000002</v>
      </c>
      <c r="B71" s="112" t="s">
        <v>74</v>
      </c>
      <c r="C71" s="15" t="s">
        <v>217</v>
      </c>
      <c r="D71" s="21">
        <v>21331200</v>
      </c>
      <c r="E71" s="16" t="s">
        <v>222</v>
      </c>
      <c r="F71" s="270" t="s">
        <v>223</v>
      </c>
      <c r="G71" s="271" t="s">
        <v>223</v>
      </c>
      <c r="H71" s="18">
        <v>0</v>
      </c>
      <c r="I71" s="18">
        <f>D71*0.95</f>
        <v>20264640</v>
      </c>
      <c r="J71" s="73"/>
      <c r="K71" s="73"/>
      <c r="L71" s="73"/>
      <c r="M71" s="73"/>
      <c r="N71" s="73"/>
      <c r="O71" s="73"/>
      <c r="P71" s="73"/>
      <c r="Q71" s="73"/>
      <c r="R71" s="73"/>
      <c r="S71" s="73"/>
      <c r="T71" s="73"/>
      <c r="U71" s="73"/>
      <c r="V71" s="73"/>
      <c r="W71" s="73"/>
      <c r="X71" s="73"/>
      <c r="Y71" s="73"/>
      <c r="Z71" s="73"/>
      <c r="AA71" s="73"/>
      <c r="AB71" s="73"/>
      <c r="AC71" s="73"/>
      <c r="AD71" s="73"/>
      <c r="AE71" s="73"/>
      <c r="AF71" s="73"/>
      <c r="AG71" s="73"/>
      <c r="AH71" s="73"/>
      <c r="AI71" s="73"/>
      <c r="AJ71" s="73"/>
      <c r="AK71" s="73"/>
      <c r="AL71" s="73"/>
      <c r="AM71" s="73"/>
    </row>
    <row r="72" spans="1:39" s="87" customFormat="1" ht="32.25" customHeight="1" x14ac:dyDescent="0.2">
      <c r="A72" s="111"/>
      <c r="B72" s="112"/>
      <c r="C72" s="15" t="s">
        <v>233</v>
      </c>
      <c r="D72" s="21">
        <v>2100</v>
      </c>
      <c r="E72" s="16" t="s">
        <v>222</v>
      </c>
      <c r="F72" s="270" t="s">
        <v>307</v>
      </c>
      <c r="G72" s="271" t="s">
        <v>307</v>
      </c>
      <c r="H72" s="18">
        <v>0</v>
      </c>
      <c r="I72" s="18">
        <v>0</v>
      </c>
      <c r="J72" s="73"/>
      <c r="K72" s="73"/>
      <c r="L72" s="73"/>
      <c r="M72" s="73"/>
      <c r="N72" s="73"/>
      <c r="O72" s="73"/>
      <c r="P72" s="73"/>
      <c r="Q72" s="73"/>
      <c r="R72" s="73"/>
      <c r="S72" s="73"/>
      <c r="T72" s="73"/>
      <c r="U72" s="73"/>
      <c r="V72" s="73"/>
      <c r="W72" s="73"/>
      <c r="X72" s="73"/>
      <c r="Y72" s="73"/>
      <c r="Z72" s="73"/>
      <c r="AA72" s="73"/>
      <c r="AB72" s="73"/>
      <c r="AC72" s="73"/>
      <c r="AD72" s="73"/>
      <c r="AE72" s="73"/>
      <c r="AF72" s="73"/>
      <c r="AG72" s="73"/>
      <c r="AH72" s="73"/>
      <c r="AI72" s="73"/>
      <c r="AJ72" s="73"/>
      <c r="AK72" s="73"/>
      <c r="AL72" s="73"/>
      <c r="AM72" s="73"/>
    </row>
    <row r="73" spans="1:39" s="87" customFormat="1" ht="32.25" customHeight="1" x14ac:dyDescent="0.2">
      <c r="A73" s="111"/>
      <c r="B73" s="112"/>
      <c r="C73" s="15" t="s">
        <v>219</v>
      </c>
      <c r="D73" s="21">
        <v>233412</v>
      </c>
      <c r="E73" s="16" t="s">
        <v>226</v>
      </c>
      <c r="F73" s="270" t="s">
        <v>227</v>
      </c>
      <c r="G73" s="271" t="s">
        <v>227</v>
      </c>
      <c r="H73" s="18">
        <v>0</v>
      </c>
      <c r="I73" s="18">
        <v>0</v>
      </c>
      <c r="J73" s="73"/>
      <c r="K73" s="73"/>
      <c r="L73" s="73"/>
      <c r="M73" s="73"/>
      <c r="N73" s="73"/>
      <c r="O73" s="73"/>
      <c r="P73" s="73"/>
      <c r="Q73" s="73"/>
      <c r="R73" s="73"/>
      <c r="S73" s="73"/>
      <c r="T73" s="73"/>
      <c r="U73" s="73"/>
      <c r="V73" s="73"/>
      <c r="W73" s="73"/>
      <c r="X73" s="73"/>
      <c r="Y73" s="73"/>
      <c r="Z73" s="73"/>
      <c r="AA73" s="73"/>
      <c r="AB73" s="73"/>
      <c r="AC73" s="73"/>
      <c r="AD73" s="73"/>
      <c r="AE73" s="73"/>
      <c r="AF73" s="73"/>
      <c r="AG73" s="73"/>
      <c r="AH73" s="73"/>
      <c r="AI73" s="73"/>
      <c r="AJ73" s="73"/>
      <c r="AK73" s="73"/>
      <c r="AL73" s="73"/>
      <c r="AM73" s="73"/>
    </row>
    <row r="74" spans="1:39" s="87" customFormat="1" ht="32.25" customHeight="1" x14ac:dyDescent="0.2">
      <c r="A74" s="111"/>
      <c r="B74" s="112"/>
      <c r="C74" s="15" t="s">
        <v>235</v>
      </c>
      <c r="D74" s="21">
        <v>54990</v>
      </c>
      <c r="E74" s="16" t="s">
        <v>222</v>
      </c>
      <c r="F74" s="270" t="s">
        <v>324</v>
      </c>
      <c r="G74" s="271" t="s">
        <v>324</v>
      </c>
      <c r="H74" s="18">
        <v>0</v>
      </c>
      <c r="I74" s="18">
        <f>D74*0.95</f>
        <v>52240.5</v>
      </c>
      <c r="J74" s="73"/>
      <c r="K74" s="73"/>
      <c r="L74" s="73"/>
      <c r="M74" s="73"/>
      <c r="N74" s="73"/>
      <c r="O74" s="73"/>
      <c r="P74" s="73"/>
      <c r="Q74" s="73"/>
      <c r="R74" s="73"/>
      <c r="S74" s="73"/>
      <c r="T74" s="73"/>
      <c r="U74" s="73"/>
      <c r="V74" s="73"/>
      <c r="W74" s="73"/>
      <c r="X74" s="73"/>
      <c r="Y74" s="73"/>
      <c r="Z74" s="73"/>
      <c r="AA74" s="73"/>
      <c r="AB74" s="73"/>
      <c r="AC74" s="73"/>
      <c r="AD74" s="73"/>
      <c r="AE74" s="73"/>
      <c r="AF74" s="73"/>
      <c r="AG74" s="73"/>
      <c r="AH74" s="73"/>
      <c r="AI74" s="73"/>
      <c r="AJ74" s="73"/>
      <c r="AK74" s="73"/>
      <c r="AL74" s="73"/>
      <c r="AM74" s="73"/>
    </row>
    <row r="75" spans="1:39" s="87" customFormat="1" ht="32.25" customHeight="1" x14ac:dyDescent="0.2">
      <c r="A75" s="111"/>
      <c r="B75" s="112"/>
      <c r="C75" s="15" t="s">
        <v>221</v>
      </c>
      <c r="D75" s="21">
        <v>1111000</v>
      </c>
      <c r="E75" s="16" t="s">
        <v>222</v>
      </c>
      <c r="F75" s="270" t="s">
        <v>229</v>
      </c>
      <c r="G75" s="271" t="s">
        <v>229</v>
      </c>
      <c r="H75" s="18">
        <v>0</v>
      </c>
      <c r="I75" s="18">
        <f>D75</f>
        <v>1111000</v>
      </c>
      <c r="J75" s="73"/>
      <c r="K75" s="73"/>
      <c r="L75" s="73"/>
      <c r="M75" s="73"/>
      <c r="N75" s="73"/>
      <c r="O75" s="73"/>
      <c r="P75" s="73"/>
      <c r="Q75" s="73"/>
      <c r="R75" s="73"/>
      <c r="S75" s="73"/>
      <c r="T75" s="73"/>
      <c r="U75" s="73"/>
      <c r="V75" s="73"/>
      <c r="W75" s="73"/>
      <c r="X75" s="73"/>
      <c r="Y75" s="73"/>
      <c r="Z75" s="73"/>
      <c r="AA75" s="73"/>
      <c r="AB75" s="73"/>
      <c r="AC75" s="73"/>
      <c r="AD75" s="73"/>
      <c r="AE75" s="73"/>
      <c r="AF75" s="73"/>
      <c r="AG75" s="73"/>
      <c r="AH75" s="73"/>
      <c r="AI75" s="73"/>
      <c r="AJ75" s="73"/>
      <c r="AK75" s="73"/>
      <c r="AL75" s="73"/>
      <c r="AM75" s="73"/>
    </row>
    <row r="76" spans="1:39" s="87" customFormat="1" ht="32.25" customHeight="1" x14ac:dyDescent="0.2">
      <c r="A76" s="111"/>
      <c r="B76" s="112"/>
      <c r="C76" s="15" t="s">
        <v>234</v>
      </c>
      <c r="D76" s="21">
        <v>1700</v>
      </c>
      <c r="E76" s="16" t="s">
        <v>305</v>
      </c>
      <c r="F76" s="270" t="s">
        <v>307</v>
      </c>
      <c r="G76" s="271" t="s">
        <v>307</v>
      </c>
      <c r="H76" s="18">
        <v>0</v>
      </c>
      <c r="I76" s="18">
        <v>0</v>
      </c>
      <c r="J76" s="73"/>
      <c r="K76" s="73"/>
      <c r="L76" s="73"/>
      <c r="M76" s="73"/>
      <c r="N76" s="73"/>
      <c r="O76" s="73"/>
      <c r="P76" s="73"/>
      <c r="Q76" s="73"/>
      <c r="R76" s="73"/>
      <c r="S76" s="73"/>
      <c r="T76" s="73"/>
      <c r="U76" s="73"/>
      <c r="V76" s="73"/>
      <c r="W76" s="73"/>
      <c r="X76" s="73"/>
      <c r="Y76" s="73"/>
      <c r="Z76" s="73"/>
      <c r="AA76" s="73"/>
      <c r="AB76" s="73"/>
      <c r="AC76" s="73"/>
      <c r="AD76" s="73"/>
      <c r="AE76" s="73"/>
      <c r="AF76" s="73"/>
      <c r="AG76" s="73"/>
      <c r="AH76" s="73"/>
      <c r="AI76" s="73"/>
      <c r="AJ76" s="73"/>
      <c r="AK76" s="73"/>
      <c r="AL76" s="73"/>
      <c r="AM76" s="73"/>
    </row>
    <row r="77" spans="1:39" s="87" customFormat="1" ht="32.25" customHeight="1" x14ac:dyDescent="0.2">
      <c r="A77" s="111"/>
      <c r="B77" s="112"/>
      <c r="C77" s="15" t="s">
        <v>236</v>
      </c>
      <c r="D77" s="21">
        <v>2418</v>
      </c>
      <c r="E77" s="16" t="s">
        <v>305</v>
      </c>
      <c r="F77" s="270" t="s">
        <v>228</v>
      </c>
      <c r="G77" s="271" t="s">
        <v>228</v>
      </c>
      <c r="H77" s="18">
        <v>0</v>
      </c>
      <c r="I77" s="18">
        <v>0</v>
      </c>
      <c r="J77" s="73"/>
      <c r="K77" s="73"/>
      <c r="L77" s="73"/>
      <c r="M77" s="73"/>
      <c r="N77" s="73"/>
      <c r="O77" s="73"/>
      <c r="P77" s="73"/>
      <c r="Q77" s="73"/>
      <c r="R77" s="73"/>
      <c r="S77" s="73"/>
      <c r="T77" s="73"/>
      <c r="U77" s="73"/>
      <c r="V77" s="73"/>
      <c r="W77" s="73"/>
      <c r="X77" s="73"/>
      <c r="Y77" s="73"/>
      <c r="Z77" s="73"/>
      <c r="AA77" s="73"/>
      <c r="AB77" s="73"/>
      <c r="AC77" s="73"/>
      <c r="AD77" s="73"/>
      <c r="AE77" s="73"/>
      <c r="AF77" s="73"/>
      <c r="AG77" s="73"/>
      <c r="AH77" s="73"/>
      <c r="AI77" s="73"/>
      <c r="AJ77" s="73"/>
      <c r="AK77" s="73"/>
      <c r="AL77" s="73"/>
      <c r="AM77" s="73"/>
    </row>
    <row r="78" spans="1:39" s="87" customFormat="1" ht="32.25" customHeight="1" x14ac:dyDescent="0.2">
      <c r="A78" s="111"/>
      <c r="B78" s="112"/>
      <c r="C78" s="15"/>
      <c r="D78" s="21"/>
      <c r="E78" s="16"/>
      <c r="F78" s="270"/>
      <c r="G78" s="271"/>
      <c r="H78" s="18"/>
      <c r="I78" s="18"/>
      <c r="J78" s="73"/>
      <c r="K78" s="73"/>
      <c r="L78" s="73"/>
      <c r="M78" s="73"/>
      <c r="N78" s="73"/>
      <c r="O78" s="73"/>
      <c r="P78" s="73"/>
      <c r="Q78" s="73"/>
      <c r="R78" s="73"/>
      <c r="S78" s="73"/>
      <c r="T78" s="73"/>
      <c r="U78" s="73"/>
      <c r="V78" s="73"/>
      <c r="W78" s="73"/>
      <c r="X78" s="73"/>
      <c r="Y78" s="73"/>
      <c r="Z78" s="73"/>
      <c r="AA78" s="73"/>
      <c r="AB78" s="73"/>
      <c r="AC78" s="73"/>
      <c r="AD78" s="73"/>
      <c r="AE78" s="73"/>
      <c r="AF78" s="73"/>
      <c r="AG78" s="73"/>
      <c r="AH78" s="73"/>
      <c r="AI78" s="73"/>
      <c r="AJ78" s="73"/>
      <c r="AK78" s="73"/>
      <c r="AL78" s="73"/>
      <c r="AM78" s="73"/>
    </row>
    <row r="79" spans="1:39" s="87" customFormat="1" ht="32.25" customHeight="1" x14ac:dyDescent="0.2">
      <c r="A79" s="111">
        <v>2.2999999999999998</v>
      </c>
      <c r="B79" s="112" t="s">
        <v>75</v>
      </c>
      <c r="C79" s="15" t="s">
        <v>217</v>
      </c>
      <c r="D79" s="21">
        <v>2004000</v>
      </c>
      <c r="E79" s="16" t="s">
        <v>222</v>
      </c>
      <c r="F79" s="270" t="s">
        <v>223</v>
      </c>
      <c r="G79" s="271" t="s">
        <v>223</v>
      </c>
      <c r="H79" s="18">
        <v>0</v>
      </c>
      <c r="I79" s="18">
        <f>D79*0.95</f>
        <v>1903800</v>
      </c>
      <c r="J79" s="73"/>
      <c r="K79" s="73"/>
      <c r="L79" s="73"/>
      <c r="M79" s="73"/>
      <c r="N79" s="73"/>
      <c r="O79" s="73"/>
      <c r="P79" s="73"/>
      <c r="Q79" s="73"/>
      <c r="R79" s="73"/>
      <c r="S79" s="73"/>
      <c r="T79" s="73"/>
      <c r="U79" s="73"/>
      <c r="V79" s="73"/>
      <c r="W79" s="73"/>
      <c r="X79" s="73"/>
      <c r="Y79" s="73"/>
      <c r="Z79" s="73"/>
      <c r="AA79" s="73"/>
      <c r="AB79" s="73"/>
      <c r="AC79" s="73"/>
      <c r="AD79" s="73"/>
      <c r="AE79" s="73"/>
      <c r="AF79" s="73"/>
      <c r="AG79" s="73"/>
      <c r="AH79" s="73"/>
      <c r="AI79" s="73"/>
      <c r="AJ79" s="73"/>
      <c r="AK79" s="73"/>
      <c r="AL79" s="73"/>
      <c r="AM79" s="73"/>
    </row>
    <row r="80" spans="1:39" s="87" customFormat="1" ht="32.25" customHeight="1" x14ac:dyDescent="0.2">
      <c r="A80" s="111"/>
      <c r="B80" s="112"/>
      <c r="C80" s="15" t="s">
        <v>219</v>
      </c>
      <c r="D80" s="21">
        <v>25435</v>
      </c>
      <c r="E80" s="16" t="s">
        <v>226</v>
      </c>
      <c r="F80" s="270" t="s">
        <v>227</v>
      </c>
      <c r="G80" s="271" t="s">
        <v>227</v>
      </c>
      <c r="H80" s="18">
        <v>0</v>
      </c>
      <c r="I80" s="18">
        <v>0</v>
      </c>
      <c r="J80" s="73"/>
      <c r="K80" s="73"/>
      <c r="L80" s="73"/>
      <c r="M80" s="73"/>
      <c r="N80" s="73"/>
      <c r="O80" s="73"/>
      <c r="P80" s="73"/>
      <c r="Q80" s="73"/>
      <c r="R80" s="73"/>
      <c r="S80" s="73"/>
      <c r="T80" s="73"/>
      <c r="U80" s="73"/>
      <c r="V80" s="73"/>
      <c r="W80" s="73"/>
      <c r="X80" s="73"/>
      <c r="Y80" s="73"/>
      <c r="Z80" s="73"/>
      <c r="AA80" s="73"/>
      <c r="AB80" s="73"/>
      <c r="AC80" s="73"/>
      <c r="AD80" s="73"/>
      <c r="AE80" s="73"/>
      <c r="AF80" s="73"/>
      <c r="AG80" s="73"/>
      <c r="AH80" s="73"/>
      <c r="AI80" s="73"/>
      <c r="AJ80" s="73"/>
      <c r="AK80" s="73"/>
      <c r="AL80" s="73"/>
      <c r="AM80" s="73"/>
    </row>
    <row r="81" spans="1:39" s="87" customFormat="1" ht="32.25" customHeight="1" x14ac:dyDescent="0.2">
      <c r="A81" s="111"/>
      <c r="B81" s="112"/>
      <c r="C81" s="15" t="s">
        <v>235</v>
      </c>
      <c r="D81" s="21">
        <v>115620</v>
      </c>
      <c r="E81" s="16" t="s">
        <v>222</v>
      </c>
      <c r="F81" s="270" t="s">
        <v>324</v>
      </c>
      <c r="G81" s="271" t="s">
        <v>324</v>
      </c>
      <c r="H81" s="18">
        <v>0</v>
      </c>
      <c r="I81" s="18">
        <f>D81*0.95</f>
        <v>109839</v>
      </c>
      <c r="J81" s="73"/>
      <c r="K81" s="73"/>
      <c r="L81" s="73"/>
      <c r="M81" s="73"/>
      <c r="N81" s="73"/>
      <c r="O81" s="73"/>
      <c r="P81" s="73"/>
      <c r="Q81" s="73"/>
      <c r="R81" s="73"/>
      <c r="S81" s="73"/>
      <c r="T81" s="73"/>
      <c r="U81" s="73"/>
      <c r="V81" s="73"/>
      <c r="W81" s="73"/>
      <c r="X81" s="73"/>
      <c r="Y81" s="73"/>
      <c r="Z81" s="73"/>
      <c r="AA81" s="73"/>
      <c r="AB81" s="73"/>
      <c r="AC81" s="73"/>
      <c r="AD81" s="73"/>
      <c r="AE81" s="73"/>
      <c r="AF81" s="73"/>
      <c r="AG81" s="73"/>
      <c r="AH81" s="73"/>
      <c r="AI81" s="73"/>
      <c r="AJ81" s="73"/>
      <c r="AK81" s="73"/>
      <c r="AL81" s="73"/>
      <c r="AM81" s="73"/>
    </row>
    <row r="82" spans="1:39" s="87" customFormat="1" ht="32.25" customHeight="1" x14ac:dyDescent="0.2">
      <c r="A82" s="111"/>
      <c r="B82" s="112"/>
      <c r="C82" s="15" t="s">
        <v>221</v>
      </c>
      <c r="D82" s="21">
        <v>128000</v>
      </c>
      <c r="E82" s="16" t="s">
        <v>222</v>
      </c>
      <c r="F82" s="270" t="s">
        <v>229</v>
      </c>
      <c r="G82" s="271" t="s">
        <v>229</v>
      </c>
      <c r="H82" s="18">
        <v>0</v>
      </c>
      <c r="I82" s="18">
        <f>D82</f>
        <v>128000</v>
      </c>
      <c r="J82" s="73"/>
      <c r="K82" s="73"/>
      <c r="L82" s="73"/>
      <c r="M82" s="73"/>
      <c r="N82" s="73"/>
      <c r="O82" s="73"/>
      <c r="P82" s="73"/>
      <c r="Q82" s="73"/>
      <c r="R82" s="73"/>
      <c r="S82" s="73"/>
      <c r="T82" s="73"/>
      <c r="U82" s="73"/>
      <c r="V82" s="73"/>
      <c r="W82" s="73"/>
      <c r="X82" s="73"/>
      <c r="Y82" s="73"/>
      <c r="Z82" s="73"/>
      <c r="AA82" s="73"/>
      <c r="AB82" s="73"/>
      <c r="AC82" s="73"/>
      <c r="AD82" s="73"/>
      <c r="AE82" s="73"/>
      <c r="AF82" s="73"/>
      <c r="AG82" s="73"/>
      <c r="AH82" s="73"/>
      <c r="AI82" s="73"/>
      <c r="AJ82" s="73"/>
      <c r="AK82" s="73"/>
      <c r="AL82" s="73"/>
      <c r="AM82" s="73"/>
    </row>
    <row r="83" spans="1:39" s="87" customFormat="1" ht="32.25" customHeight="1" x14ac:dyDescent="0.2">
      <c r="A83" s="111"/>
      <c r="B83" s="112"/>
      <c r="C83" s="15" t="s">
        <v>237</v>
      </c>
      <c r="D83" s="21">
        <v>3645</v>
      </c>
      <c r="E83" s="16" t="s">
        <v>305</v>
      </c>
      <c r="F83" s="270" t="s">
        <v>310</v>
      </c>
      <c r="G83" s="271" t="s">
        <v>310</v>
      </c>
      <c r="H83" s="18">
        <v>0</v>
      </c>
      <c r="I83" s="18">
        <f>D83*0.95</f>
        <v>3462.75</v>
      </c>
      <c r="J83" s="73"/>
      <c r="K83" s="73"/>
      <c r="L83" s="73"/>
      <c r="M83" s="73"/>
      <c r="N83" s="73"/>
      <c r="O83" s="73"/>
      <c r="P83" s="73"/>
      <c r="Q83" s="73"/>
      <c r="R83" s="73"/>
      <c r="S83" s="73"/>
      <c r="T83" s="73"/>
      <c r="U83" s="73"/>
      <c r="V83" s="73"/>
      <c r="W83" s="73"/>
      <c r="X83" s="73"/>
      <c r="Y83" s="73"/>
      <c r="Z83" s="73"/>
      <c r="AA83" s="73"/>
      <c r="AB83" s="73"/>
      <c r="AC83" s="73"/>
      <c r="AD83" s="73"/>
      <c r="AE83" s="73"/>
      <c r="AF83" s="73"/>
      <c r="AG83" s="73"/>
      <c r="AH83" s="73"/>
      <c r="AI83" s="73"/>
      <c r="AJ83" s="73"/>
      <c r="AK83" s="73"/>
      <c r="AL83" s="73"/>
      <c r="AM83" s="73"/>
    </row>
    <row r="84" spans="1:39" s="87" customFormat="1" ht="32.25" customHeight="1" x14ac:dyDescent="0.2">
      <c r="A84" s="111"/>
      <c r="B84" s="112"/>
      <c r="C84" s="15" t="s">
        <v>232</v>
      </c>
      <c r="D84" s="21">
        <v>9894</v>
      </c>
      <c r="E84" s="16" t="s">
        <v>222</v>
      </c>
      <c r="F84" s="270" t="s">
        <v>229</v>
      </c>
      <c r="G84" s="271" t="s">
        <v>229</v>
      </c>
      <c r="H84" s="18">
        <v>0</v>
      </c>
      <c r="I84" s="18">
        <f>D84</f>
        <v>9894</v>
      </c>
      <c r="J84" s="73"/>
      <c r="K84" s="73"/>
      <c r="L84" s="73"/>
      <c r="M84" s="73"/>
      <c r="N84" s="73"/>
      <c r="O84" s="73"/>
      <c r="P84" s="73"/>
      <c r="Q84" s="73"/>
      <c r="R84" s="73"/>
      <c r="S84" s="73"/>
      <c r="T84" s="73"/>
      <c r="U84" s="73"/>
      <c r="V84" s="73"/>
      <c r="W84" s="73"/>
      <c r="X84" s="73"/>
      <c r="Y84" s="73"/>
      <c r="Z84" s="73"/>
      <c r="AA84" s="73"/>
      <c r="AB84" s="73"/>
      <c r="AC84" s="73"/>
      <c r="AD84" s="73"/>
      <c r="AE84" s="73"/>
      <c r="AF84" s="73"/>
      <c r="AG84" s="73"/>
      <c r="AH84" s="73"/>
      <c r="AI84" s="73"/>
      <c r="AJ84" s="73"/>
      <c r="AK84" s="73"/>
      <c r="AL84" s="73"/>
      <c r="AM84" s="73"/>
    </row>
    <row r="85" spans="1:39" s="87" customFormat="1" ht="32.25" customHeight="1" x14ac:dyDescent="0.2">
      <c r="A85" s="111"/>
      <c r="B85" s="112"/>
      <c r="C85" s="15" t="s">
        <v>234</v>
      </c>
      <c r="D85" s="21">
        <v>9100</v>
      </c>
      <c r="E85" s="16" t="s">
        <v>305</v>
      </c>
      <c r="F85" s="270" t="s">
        <v>307</v>
      </c>
      <c r="G85" s="271" t="s">
        <v>307</v>
      </c>
      <c r="H85" s="18">
        <v>0</v>
      </c>
      <c r="I85" s="18">
        <v>0</v>
      </c>
      <c r="J85" s="73"/>
      <c r="K85" s="73"/>
      <c r="L85" s="73"/>
      <c r="M85" s="73"/>
      <c r="N85" s="73"/>
      <c r="O85" s="73"/>
      <c r="P85" s="73"/>
      <c r="Q85" s="73"/>
      <c r="R85" s="73"/>
      <c r="S85" s="73"/>
      <c r="T85" s="73"/>
      <c r="U85" s="73"/>
      <c r="V85" s="73"/>
      <c r="W85" s="73"/>
      <c r="X85" s="73"/>
      <c r="Y85" s="73"/>
      <c r="Z85" s="73"/>
      <c r="AA85" s="73"/>
      <c r="AB85" s="73"/>
      <c r="AC85" s="73"/>
      <c r="AD85" s="73"/>
      <c r="AE85" s="73"/>
      <c r="AF85" s="73"/>
      <c r="AG85" s="73"/>
      <c r="AH85" s="73"/>
      <c r="AI85" s="73"/>
      <c r="AJ85" s="73"/>
      <c r="AK85" s="73"/>
      <c r="AL85" s="73"/>
      <c r="AM85" s="73"/>
    </row>
    <row r="86" spans="1:39" s="87" customFormat="1" ht="32.25" customHeight="1" x14ac:dyDescent="0.2">
      <c r="A86" s="111"/>
      <c r="B86" s="112"/>
      <c r="C86" s="15" t="s">
        <v>236</v>
      </c>
      <c r="D86" s="21">
        <v>5084</v>
      </c>
      <c r="E86" s="16" t="s">
        <v>305</v>
      </c>
      <c r="F86" s="270" t="s">
        <v>228</v>
      </c>
      <c r="G86" s="271" t="s">
        <v>228</v>
      </c>
      <c r="H86" s="18">
        <v>0</v>
      </c>
      <c r="I86" s="18">
        <v>0</v>
      </c>
      <c r="J86" s="73"/>
      <c r="K86" s="73"/>
      <c r="L86" s="73"/>
      <c r="M86" s="73"/>
      <c r="N86" s="73"/>
      <c r="O86" s="73"/>
      <c r="P86" s="73"/>
      <c r="Q86" s="73"/>
      <c r="R86" s="73"/>
      <c r="S86" s="73"/>
      <c r="T86" s="73"/>
      <c r="U86" s="73"/>
      <c r="V86" s="73"/>
      <c r="W86" s="73"/>
      <c r="X86" s="73"/>
      <c r="Y86" s="73"/>
      <c r="Z86" s="73"/>
      <c r="AA86" s="73"/>
      <c r="AB86" s="73"/>
      <c r="AC86" s="73"/>
      <c r="AD86" s="73"/>
      <c r="AE86" s="73"/>
      <c r="AF86" s="73"/>
      <c r="AG86" s="73"/>
      <c r="AH86" s="73"/>
      <c r="AI86" s="73"/>
      <c r="AJ86" s="73"/>
      <c r="AK86" s="73"/>
      <c r="AL86" s="73"/>
      <c r="AM86" s="73"/>
    </row>
    <row r="87" spans="1:39" s="87" customFormat="1" ht="32.25" customHeight="1" x14ac:dyDescent="0.2">
      <c r="A87" s="111"/>
      <c r="B87" s="112"/>
      <c r="C87" s="15"/>
      <c r="D87" s="21"/>
      <c r="E87" s="16"/>
      <c r="F87" s="270"/>
      <c r="G87" s="271"/>
      <c r="H87" s="18"/>
      <c r="I87" s="18"/>
      <c r="J87" s="73"/>
      <c r="K87" s="73"/>
      <c r="L87" s="73"/>
      <c r="M87" s="73"/>
      <c r="N87" s="73"/>
      <c r="O87" s="73"/>
      <c r="P87" s="73"/>
      <c r="Q87" s="73"/>
      <c r="R87" s="73"/>
      <c r="S87" s="73"/>
      <c r="T87" s="73"/>
      <c r="U87" s="73"/>
      <c r="V87" s="73"/>
      <c r="W87" s="73"/>
      <c r="X87" s="73"/>
      <c r="Y87" s="73"/>
      <c r="Z87" s="73"/>
      <c r="AA87" s="73"/>
      <c r="AB87" s="73"/>
      <c r="AC87" s="73"/>
      <c r="AD87" s="73"/>
      <c r="AE87" s="73"/>
      <c r="AF87" s="73"/>
      <c r="AG87" s="73"/>
      <c r="AH87" s="73"/>
      <c r="AI87" s="73"/>
      <c r="AJ87" s="73"/>
      <c r="AK87" s="73"/>
      <c r="AL87" s="73"/>
      <c r="AM87" s="73"/>
    </row>
    <row r="88" spans="1:39" s="87" customFormat="1" ht="32.25" customHeight="1" x14ac:dyDescent="0.2">
      <c r="A88" s="111">
        <v>2.4</v>
      </c>
      <c r="B88" s="112" t="s">
        <v>76</v>
      </c>
      <c r="C88" s="15" t="s">
        <v>326</v>
      </c>
      <c r="D88" s="21">
        <v>2900</v>
      </c>
      <c r="E88" s="16" t="s">
        <v>222</v>
      </c>
      <c r="F88" s="270" t="s">
        <v>307</v>
      </c>
      <c r="G88" s="271" t="s">
        <v>307</v>
      </c>
      <c r="H88" s="18">
        <v>0</v>
      </c>
      <c r="I88" s="18">
        <v>0</v>
      </c>
      <c r="J88" s="73"/>
      <c r="K88" s="73"/>
      <c r="L88" s="73"/>
      <c r="M88" s="73"/>
      <c r="N88" s="73"/>
      <c r="O88" s="73"/>
      <c r="P88" s="73"/>
      <c r="Q88" s="73"/>
      <c r="R88" s="73"/>
      <c r="S88" s="73"/>
      <c r="T88" s="73"/>
      <c r="U88" s="73"/>
      <c r="V88" s="73"/>
      <c r="W88" s="73"/>
      <c r="X88" s="73"/>
      <c r="Y88" s="73"/>
      <c r="Z88" s="73"/>
      <c r="AA88" s="73"/>
      <c r="AB88" s="73"/>
      <c r="AC88" s="73"/>
      <c r="AD88" s="73"/>
      <c r="AE88" s="73"/>
      <c r="AF88" s="73"/>
      <c r="AG88" s="73"/>
      <c r="AH88" s="73"/>
      <c r="AI88" s="73"/>
      <c r="AJ88" s="73"/>
      <c r="AK88" s="73"/>
      <c r="AL88" s="73"/>
      <c r="AM88" s="73"/>
    </row>
    <row r="89" spans="1:39" s="87" customFormat="1" ht="32.25" customHeight="1" x14ac:dyDescent="0.2">
      <c r="A89" s="111"/>
      <c r="B89" s="112"/>
      <c r="C89" s="15" t="s">
        <v>217</v>
      </c>
      <c r="D89" s="21">
        <v>429600</v>
      </c>
      <c r="E89" s="16" t="s">
        <v>222</v>
      </c>
      <c r="F89" s="270" t="s">
        <v>223</v>
      </c>
      <c r="G89" s="271" t="s">
        <v>223</v>
      </c>
      <c r="H89" s="18">
        <v>0</v>
      </c>
      <c r="I89" s="18">
        <f>D89*0.95</f>
        <v>408120</v>
      </c>
      <c r="J89" s="73"/>
      <c r="K89" s="73"/>
      <c r="L89" s="73"/>
      <c r="M89" s="73"/>
      <c r="N89" s="73"/>
      <c r="O89" s="73"/>
      <c r="P89" s="73"/>
      <c r="Q89" s="73"/>
      <c r="R89" s="73"/>
      <c r="S89" s="73"/>
      <c r="T89" s="73"/>
      <c r="U89" s="73"/>
      <c r="V89" s="73"/>
      <c r="W89" s="73"/>
      <c r="X89" s="73"/>
      <c r="Y89" s="73"/>
      <c r="Z89" s="73"/>
      <c r="AA89" s="73"/>
      <c r="AB89" s="73"/>
      <c r="AC89" s="73"/>
      <c r="AD89" s="73"/>
      <c r="AE89" s="73"/>
      <c r="AF89" s="73"/>
      <c r="AG89" s="73"/>
      <c r="AH89" s="73"/>
      <c r="AI89" s="73"/>
      <c r="AJ89" s="73"/>
      <c r="AK89" s="73"/>
      <c r="AL89" s="73"/>
      <c r="AM89" s="73"/>
    </row>
    <row r="90" spans="1:39" s="87" customFormat="1" ht="32.25" customHeight="1" x14ac:dyDescent="0.2">
      <c r="A90" s="111"/>
      <c r="B90" s="112"/>
      <c r="C90" s="15" t="s">
        <v>221</v>
      </c>
      <c r="D90" s="21">
        <v>22000</v>
      </c>
      <c r="E90" s="16" t="s">
        <v>222</v>
      </c>
      <c r="F90" s="270" t="s">
        <v>229</v>
      </c>
      <c r="G90" s="271" t="s">
        <v>229</v>
      </c>
      <c r="H90" s="18">
        <v>0</v>
      </c>
      <c r="I90" s="18">
        <f>D90</f>
        <v>22000</v>
      </c>
      <c r="J90" s="73"/>
      <c r="K90" s="73"/>
      <c r="L90" s="73"/>
      <c r="M90" s="73"/>
      <c r="N90" s="73"/>
      <c r="O90" s="73"/>
      <c r="P90" s="73"/>
      <c r="Q90" s="73"/>
      <c r="R90" s="73"/>
      <c r="S90" s="73"/>
      <c r="T90" s="73"/>
      <c r="U90" s="73"/>
      <c r="V90" s="73"/>
      <c r="W90" s="73"/>
      <c r="X90" s="73"/>
      <c r="Y90" s="73"/>
      <c r="Z90" s="73"/>
      <c r="AA90" s="73"/>
      <c r="AB90" s="73"/>
      <c r="AC90" s="73"/>
      <c r="AD90" s="73"/>
      <c r="AE90" s="73"/>
      <c r="AF90" s="73"/>
      <c r="AG90" s="73"/>
      <c r="AH90" s="73"/>
      <c r="AI90" s="73"/>
      <c r="AJ90" s="73"/>
      <c r="AK90" s="73"/>
      <c r="AL90" s="73"/>
      <c r="AM90" s="73"/>
    </row>
    <row r="91" spans="1:39" s="87" customFormat="1" ht="32.25" customHeight="1" x14ac:dyDescent="0.2">
      <c r="A91" s="111"/>
      <c r="B91" s="112"/>
      <c r="C91" s="15" t="s">
        <v>239</v>
      </c>
      <c r="D91" s="21">
        <v>12170</v>
      </c>
      <c r="E91" s="16" t="s">
        <v>222</v>
      </c>
      <c r="F91" s="270" t="s">
        <v>229</v>
      </c>
      <c r="G91" s="271" t="s">
        <v>229</v>
      </c>
      <c r="H91" s="18">
        <v>0</v>
      </c>
      <c r="I91" s="18">
        <f>D91</f>
        <v>12170</v>
      </c>
      <c r="J91" s="73"/>
      <c r="K91" s="73"/>
      <c r="L91" s="73"/>
      <c r="M91" s="73"/>
      <c r="N91" s="73"/>
      <c r="O91" s="73"/>
      <c r="P91" s="73"/>
      <c r="Q91" s="73"/>
      <c r="R91" s="73"/>
      <c r="S91" s="73"/>
      <c r="T91" s="73"/>
      <c r="U91" s="73"/>
      <c r="V91" s="73"/>
      <c r="W91" s="73"/>
      <c r="X91" s="73"/>
      <c r="Y91" s="73"/>
      <c r="Z91" s="73"/>
      <c r="AA91" s="73"/>
      <c r="AB91" s="73"/>
      <c r="AC91" s="73"/>
      <c r="AD91" s="73"/>
      <c r="AE91" s="73"/>
      <c r="AF91" s="73"/>
      <c r="AG91" s="73"/>
      <c r="AH91" s="73"/>
      <c r="AI91" s="73"/>
      <c r="AJ91" s="73"/>
      <c r="AK91" s="73"/>
      <c r="AL91" s="73"/>
      <c r="AM91" s="73"/>
    </row>
    <row r="92" spans="1:39" s="87" customFormat="1" ht="32.25" customHeight="1" x14ac:dyDescent="0.2">
      <c r="A92" s="111"/>
      <c r="B92" s="112"/>
      <c r="C92" s="15"/>
      <c r="D92" s="21"/>
      <c r="E92" s="16"/>
      <c r="F92" s="270"/>
      <c r="G92" s="271"/>
      <c r="H92" s="18"/>
      <c r="I92" s="18"/>
      <c r="J92" s="73"/>
      <c r="K92" s="73"/>
      <c r="L92" s="73"/>
      <c r="M92" s="73"/>
      <c r="N92" s="73"/>
      <c r="O92" s="73"/>
      <c r="P92" s="73"/>
      <c r="Q92" s="73"/>
      <c r="R92" s="73"/>
      <c r="S92" s="73"/>
      <c r="T92" s="73"/>
      <c r="U92" s="73"/>
      <c r="V92" s="73"/>
      <c r="W92" s="73"/>
      <c r="X92" s="73"/>
      <c r="Y92" s="73"/>
      <c r="Z92" s="73"/>
      <c r="AA92" s="73"/>
      <c r="AB92" s="73"/>
      <c r="AC92" s="73"/>
      <c r="AD92" s="73"/>
      <c r="AE92" s="73"/>
      <c r="AF92" s="73"/>
      <c r="AG92" s="73"/>
      <c r="AH92" s="73"/>
      <c r="AI92" s="73"/>
      <c r="AJ92" s="73"/>
      <c r="AK92" s="73"/>
      <c r="AL92" s="73"/>
      <c r="AM92" s="73"/>
    </row>
    <row r="93" spans="1:39" s="87" customFormat="1" ht="32.25" customHeight="1" x14ac:dyDescent="0.2">
      <c r="A93" s="111">
        <v>2.5</v>
      </c>
      <c r="B93" s="112" t="s">
        <v>77</v>
      </c>
      <c r="C93" s="15" t="s">
        <v>240</v>
      </c>
      <c r="D93" s="21">
        <v>94000</v>
      </c>
      <c r="E93" s="16" t="s">
        <v>305</v>
      </c>
      <c r="F93" s="270" t="s">
        <v>325</v>
      </c>
      <c r="G93" s="271" t="s">
        <v>325</v>
      </c>
      <c r="H93" s="18">
        <v>0</v>
      </c>
      <c r="I93" s="18">
        <f>D93</f>
        <v>94000</v>
      </c>
      <c r="J93" s="73"/>
      <c r="K93" s="73"/>
      <c r="L93" s="73"/>
      <c r="M93" s="73"/>
      <c r="N93" s="73"/>
      <c r="O93" s="73"/>
      <c r="P93" s="73"/>
      <c r="Q93" s="73"/>
      <c r="R93" s="73"/>
      <c r="S93" s="73"/>
      <c r="T93" s="73"/>
      <c r="U93" s="73"/>
      <c r="V93" s="73"/>
      <c r="W93" s="73"/>
      <c r="X93" s="73"/>
      <c r="Y93" s="73"/>
      <c r="Z93" s="73"/>
      <c r="AA93" s="73"/>
      <c r="AB93" s="73"/>
      <c r="AC93" s="73"/>
      <c r="AD93" s="73"/>
      <c r="AE93" s="73"/>
      <c r="AF93" s="73"/>
      <c r="AG93" s="73"/>
      <c r="AH93" s="73"/>
      <c r="AI93" s="73"/>
      <c r="AJ93" s="73"/>
      <c r="AK93" s="73"/>
      <c r="AL93" s="73"/>
      <c r="AM93" s="73"/>
    </row>
    <row r="94" spans="1:39" s="87" customFormat="1" ht="32.25" customHeight="1" x14ac:dyDescent="0.2">
      <c r="A94" s="111"/>
      <c r="B94" s="112"/>
      <c r="C94" s="15" t="s">
        <v>241</v>
      </c>
      <c r="D94" s="21">
        <v>5100</v>
      </c>
      <c r="E94" s="16" t="s">
        <v>222</v>
      </c>
      <c r="F94" s="270" t="s">
        <v>325</v>
      </c>
      <c r="G94" s="271" t="s">
        <v>325</v>
      </c>
      <c r="H94" s="18">
        <v>0</v>
      </c>
      <c r="I94" s="18">
        <f>D94</f>
        <v>5100</v>
      </c>
      <c r="J94" s="73"/>
      <c r="K94" s="73"/>
      <c r="L94" s="73"/>
      <c r="M94" s="73"/>
      <c r="N94" s="73"/>
      <c r="O94" s="73"/>
      <c r="P94" s="73"/>
      <c r="Q94" s="73"/>
      <c r="R94" s="73"/>
      <c r="S94" s="73"/>
      <c r="T94" s="73"/>
      <c r="U94" s="73"/>
      <c r="V94" s="73"/>
      <c r="W94" s="73"/>
      <c r="X94" s="73"/>
      <c r="Y94" s="73"/>
      <c r="Z94" s="73"/>
      <c r="AA94" s="73"/>
      <c r="AB94" s="73"/>
      <c r="AC94" s="73"/>
      <c r="AD94" s="73"/>
      <c r="AE94" s="73"/>
      <c r="AF94" s="73"/>
      <c r="AG94" s="73"/>
      <c r="AH94" s="73"/>
      <c r="AI94" s="73"/>
      <c r="AJ94" s="73"/>
      <c r="AK94" s="73"/>
      <c r="AL94" s="73"/>
      <c r="AM94" s="73"/>
    </row>
    <row r="95" spans="1:39" s="87" customFormat="1" ht="32.25" customHeight="1" x14ac:dyDescent="0.2">
      <c r="A95" s="111"/>
      <c r="B95" s="112"/>
      <c r="C95" s="15" t="s">
        <v>246</v>
      </c>
      <c r="D95" s="21">
        <v>360</v>
      </c>
      <c r="E95" s="16" t="s">
        <v>222</v>
      </c>
      <c r="F95" s="270" t="s">
        <v>228</v>
      </c>
      <c r="G95" s="271" t="s">
        <v>228</v>
      </c>
      <c r="H95" s="18">
        <v>0</v>
      </c>
      <c r="I95" s="18">
        <v>0</v>
      </c>
      <c r="J95" s="73"/>
      <c r="K95" s="73"/>
      <c r="L95" s="73"/>
      <c r="M95" s="73"/>
      <c r="N95" s="73"/>
      <c r="O95" s="73"/>
      <c r="P95" s="73"/>
      <c r="Q95" s="73"/>
      <c r="R95" s="73"/>
      <c r="S95" s="73"/>
      <c r="T95" s="73"/>
      <c r="U95" s="73"/>
      <c r="V95" s="73"/>
      <c r="W95" s="73"/>
      <c r="X95" s="73"/>
      <c r="Y95" s="73"/>
      <c r="Z95" s="73"/>
      <c r="AA95" s="73"/>
      <c r="AB95" s="73"/>
      <c r="AC95" s="73"/>
      <c r="AD95" s="73"/>
      <c r="AE95" s="73"/>
      <c r="AF95" s="73"/>
      <c r="AG95" s="73"/>
      <c r="AH95" s="73"/>
      <c r="AI95" s="73"/>
      <c r="AJ95" s="73"/>
      <c r="AK95" s="73"/>
      <c r="AL95" s="73"/>
      <c r="AM95" s="73"/>
    </row>
    <row r="96" spans="1:39" s="87" customFormat="1" ht="32.25" customHeight="1" x14ac:dyDescent="0.2">
      <c r="A96" s="111"/>
      <c r="B96" s="112"/>
      <c r="C96" s="15" t="s">
        <v>242</v>
      </c>
      <c r="D96" s="21">
        <v>110</v>
      </c>
      <c r="E96" s="16" t="s">
        <v>327</v>
      </c>
      <c r="F96" s="270" t="s">
        <v>307</v>
      </c>
      <c r="G96" s="271" t="s">
        <v>307</v>
      </c>
      <c r="H96" s="18">
        <v>0</v>
      </c>
      <c r="I96" s="18"/>
      <c r="J96" s="73"/>
      <c r="K96" s="73"/>
      <c r="L96" s="73"/>
      <c r="M96" s="73"/>
      <c r="N96" s="73"/>
      <c r="O96" s="73"/>
      <c r="P96" s="73"/>
      <c r="Q96" s="73"/>
      <c r="R96" s="73"/>
      <c r="S96" s="73"/>
      <c r="T96" s="73"/>
      <c r="U96" s="73"/>
      <c r="V96" s="73"/>
      <c r="W96" s="73"/>
      <c r="X96" s="73"/>
      <c r="Y96" s="73"/>
      <c r="Z96" s="73"/>
      <c r="AA96" s="73"/>
      <c r="AB96" s="73"/>
      <c r="AC96" s="73"/>
      <c r="AD96" s="73"/>
      <c r="AE96" s="73"/>
      <c r="AF96" s="73"/>
      <c r="AG96" s="73"/>
      <c r="AH96" s="73"/>
      <c r="AI96" s="73"/>
      <c r="AJ96" s="73"/>
      <c r="AK96" s="73"/>
      <c r="AL96" s="73"/>
      <c r="AM96" s="73"/>
    </row>
    <row r="97" spans="1:39" s="87" customFormat="1" ht="32.25" customHeight="1" x14ac:dyDescent="0.2">
      <c r="A97" s="111"/>
      <c r="B97" s="112"/>
      <c r="C97" s="15" t="s">
        <v>248</v>
      </c>
      <c r="D97" s="21">
        <v>177920</v>
      </c>
      <c r="E97" s="16" t="s">
        <v>222</v>
      </c>
      <c r="F97" s="270" t="s">
        <v>229</v>
      </c>
      <c r="G97" s="271" t="s">
        <v>229</v>
      </c>
      <c r="H97" s="18">
        <v>0</v>
      </c>
      <c r="I97" s="18">
        <f>D97</f>
        <v>177920</v>
      </c>
      <c r="J97" s="73"/>
      <c r="K97" s="73"/>
      <c r="L97" s="73"/>
      <c r="M97" s="73"/>
      <c r="N97" s="73"/>
      <c r="O97" s="73"/>
      <c r="P97" s="73"/>
      <c r="Q97" s="73"/>
      <c r="R97" s="73"/>
      <c r="S97" s="73"/>
      <c r="T97" s="73"/>
      <c r="U97" s="73"/>
      <c r="V97" s="73"/>
      <c r="W97" s="73"/>
      <c r="X97" s="73"/>
      <c r="Y97" s="73"/>
      <c r="Z97" s="73"/>
      <c r="AA97" s="73"/>
      <c r="AB97" s="73"/>
      <c r="AC97" s="73"/>
      <c r="AD97" s="73"/>
      <c r="AE97" s="73"/>
      <c r="AF97" s="73"/>
      <c r="AG97" s="73"/>
      <c r="AH97" s="73"/>
      <c r="AI97" s="73"/>
      <c r="AJ97" s="73"/>
      <c r="AK97" s="73"/>
      <c r="AL97" s="73"/>
      <c r="AM97" s="73"/>
    </row>
    <row r="98" spans="1:39" s="87" customFormat="1" ht="32.25" customHeight="1" x14ac:dyDescent="0.2">
      <c r="A98" s="111"/>
      <c r="B98" s="112"/>
      <c r="C98" s="15" t="s">
        <v>247</v>
      </c>
      <c r="D98" s="21">
        <v>840000</v>
      </c>
      <c r="E98" s="16" t="s">
        <v>222</v>
      </c>
      <c r="F98" s="270" t="s">
        <v>329</v>
      </c>
      <c r="G98" s="271" t="s">
        <v>329</v>
      </c>
      <c r="H98" s="18">
        <v>0</v>
      </c>
      <c r="I98" s="18">
        <v>0</v>
      </c>
      <c r="J98" s="73"/>
      <c r="K98" s="73"/>
      <c r="L98" s="73"/>
      <c r="M98" s="73"/>
      <c r="N98" s="73"/>
      <c r="O98" s="73"/>
      <c r="P98" s="73"/>
      <c r="Q98" s="73"/>
      <c r="R98" s="73"/>
      <c r="S98" s="73"/>
      <c r="T98" s="73"/>
      <c r="U98" s="73"/>
      <c r="V98" s="73"/>
      <c r="W98" s="73"/>
      <c r="X98" s="73"/>
      <c r="Y98" s="73"/>
      <c r="Z98" s="73"/>
      <c r="AA98" s="73"/>
      <c r="AB98" s="73"/>
      <c r="AC98" s="73"/>
      <c r="AD98" s="73"/>
      <c r="AE98" s="73"/>
      <c r="AF98" s="73"/>
      <c r="AG98" s="73"/>
      <c r="AH98" s="73"/>
      <c r="AI98" s="73"/>
      <c r="AJ98" s="73"/>
      <c r="AK98" s="73"/>
      <c r="AL98" s="73"/>
      <c r="AM98" s="73"/>
    </row>
    <row r="99" spans="1:39" s="87" customFormat="1" ht="32.25" customHeight="1" x14ac:dyDescent="0.2">
      <c r="A99" s="111"/>
      <c r="B99" s="112"/>
      <c r="C99" s="15" t="s">
        <v>249</v>
      </c>
      <c r="D99" s="21">
        <v>88000</v>
      </c>
      <c r="E99" s="16" t="s">
        <v>222</v>
      </c>
      <c r="F99" s="270" t="s">
        <v>309</v>
      </c>
      <c r="G99" s="271" t="s">
        <v>309</v>
      </c>
      <c r="H99" s="18">
        <v>0</v>
      </c>
      <c r="I99" s="18">
        <v>0</v>
      </c>
      <c r="J99" s="73"/>
      <c r="K99" s="73"/>
      <c r="L99" s="73"/>
      <c r="M99" s="73"/>
      <c r="N99" s="73"/>
      <c r="O99" s="73"/>
      <c r="P99" s="73"/>
      <c r="Q99" s="73"/>
      <c r="R99" s="73"/>
      <c r="S99" s="73"/>
      <c r="T99" s="73"/>
      <c r="U99" s="73"/>
      <c r="V99" s="73"/>
      <c r="W99" s="73"/>
      <c r="X99" s="73"/>
      <c r="Y99" s="73"/>
      <c r="Z99" s="73"/>
      <c r="AA99" s="73"/>
      <c r="AB99" s="73"/>
      <c r="AC99" s="73"/>
      <c r="AD99" s="73"/>
      <c r="AE99" s="73"/>
      <c r="AF99" s="73"/>
      <c r="AG99" s="73"/>
      <c r="AH99" s="73"/>
      <c r="AI99" s="73"/>
      <c r="AJ99" s="73"/>
      <c r="AK99" s="73"/>
      <c r="AL99" s="73"/>
      <c r="AM99" s="73"/>
    </row>
    <row r="100" spans="1:39" s="87" customFormat="1" ht="32.25" customHeight="1" x14ac:dyDescent="0.2">
      <c r="A100" s="111"/>
      <c r="B100" s="112"/>
      <c r="C100" s="15" t="s">
        <v>243</v>
      </c>
      <c r="D100" s="21">
        <v>184000</v>
      </c>
      <c r="E100" s="16" t="s">
        <v>222</v>
      </c>
      <c r="F100" s="270" t="s">
        <v>328</v>
      </c>
      <c r="G100" s="271" t="s">
        <v>328</v>
      </c>
      <c r="H100" s="18">
        <v>0</v>
      </c>
      <c r="I100" s="18">
        <f>D100*0.95</f>
        <v>174800</v>
      </c>
      <c r="J100" s="73"/>
      <c r="K100" s="73"/>
      <c r="L100" s="73"/>
      <c r="M100" s="73"/>
      <c r="N100" s="73"/>
      <c r="O100" s="73"/>
      <c r="P100" s="73"/>
      <c r="Q100" s="73"/>
      <c r="R100" s="73"/>
      <c r="S100" s="73"/>
      <c r="T100" s="73"/>
      <c r="U100" s="73"/>
      <c r="V100" s="73"/>
      <c r="W100" s="73"/>
      <c r="X100" s="73"/>
      <c r="Y100" s="73"/>
      <c r="Z100" s="73"/>
      <c r="AA100" s="73"/>
      <c r="AB100" s="73"/>
      <c r="AC100" s="73"/>
      <c r="AD100" s="73"/>
      <c r="AE100" s="73"/>
      <c r="AF100" s="73"/>
      <c r="AG100" s="73"/>
      <c r="AH100" s="73"/>
      <c r="AI100" s="73"/>
      <c r="AJ100" s="73"/>
      <c r="AK100" s="73"/>
      <c r="AL100" s="73"/>
      <c r="AM100" s="73"/>
    </row>
    <row r="101" spans="1:39" s="87" customFormat="1" ht="32.25" customHeight="1" x14ac:dyDescent="0.2">
      <c r="A101" s="111"/>
      <c r="B101" s="112"/>
      <c r="C101" s="15" t="s">
        <v>245</v>
      </c>
      <c r="D101" s="21">
        <v>100000</v>
      </c>
      <c r="E101" s="16" t="s">
        <v>222</v>
      </c>
      <c r="F101" s="270" t="s">
        <v>308</v>
      </c>
      <c r="G101" s="271" t="s">
        <v>308</v>
      </c>
      <c r="H101" s="18">
        <v>0</v>
      </c>
      <c r="I101" s="18">
        <f>D101*0.95</f>
        <v>95000</v>
      </c>
      <c r="J101" s="73"/>
      <c r="K101" s="73"/>
      <c r="L101" s="73"/>
      <c r="M101" s="73"/>
      <c r="N101" s="73"/>
      <c r="O101" s="73"/>
      <c r="P101" s="73"/>
      <c r="Q101" s="73"/>
      <c r="R101" s="73"/>
      <c r="S101" s="73"/>
      <c r="T101" s="73"/>
      <c r="U101" s="73"/>
      <c r="V101" s="73"/>
      <c r="W101" s="73"/>
      <c r="X101" s="73"/>
      <c r="Y101" s="73"/>
      <c r="Z101" s="73"/>
      <c r="AA101" s="73"/>
      <c r="AB101" s="73"/>
      <c r="AC101" s="73"/>
      <c r="AD101" s="73"/>
      <c r="AE101" s="73"/>
      <c r="AF101" s="73"/>
      <c r="AG101" s="73"/>
      <c r="AH101" s="73"/>
      <c r="AI101" s="73"/>
      <c r="AJ101" s="73"/>
      <c r="AK101" s="73"/>
      <c r="AL101" s="73"/>
      <c r="AM101" s="73"/>
    </row>
    <row r="102" spans="1:39" s="87" customFormat="1" ht="32.25" customHeight="1" x14ac:dyDescent="0.2">
      <c r="A102" s="111"/>
      <c r="B102" s="112"/>
      <c r="C102" s="15" t="s">
        <v>250</v>
      </c>
      <c r="D102" s="21">
        <v>350000</v>
      </c>
      <c r="E102" s="16" t="s">
        <v>222</v>
      </c>
      <c r="F102" s="270" t="s">
        <v>329</v>
      </c>
      <c r="G102" s="271" t="s">
        <v>329</v>
      </c>
      <c r="H102" s="18">
        <v>0</v>
      </c>
      <c r="I102" s="18">
        <f>D102*0.95</f>
        <v>332500</v>
      </c>
      <c r="J102" s="73"/>
      <c r="K102" s="73"/>
      <c r="L102" s="73"/>
      <c r="M102" s="73"/>
      <c r="N102" s="73"/>
      <c r="O102" s="73"/>
      <c r="P102" s="73"/>
      <c r="Q102" s="73"/>
      <c r="R102" s="73"/>
      <c r="S102" s="73"/>
      <c r="T102" s="73"/>
      <c r="U102" s="73"/>
      <c r="V102" s="73"/>
      <c r="W102" s="73"/>
      <c r="X102" s="73"/>
      <c r="Y102" s="73"/>
      <c r="Z102" s="73"/>
      <c r="AA102" s="73"/>
      <c r="AB102" s="73"/>
      <c r="AC102" s="73"/>
      <c r="AD102" s="73"/>
      <c r="AE102" s="73"/>
      <c r="AF102" s="73"/>
      <c r="AG102" s="73"/>
      <c r="AH102" s="73"/>
      <c r="AI102" s="73"/>
      <c r="AJ102" s="73"/>
      <c r="AK102" s="73"/>
      <c r="AL102" s="73"/>
      <c r="AM102" s="73"/>
    </row>
    <row r="103" spans="1:39" s="87" customFormat="1" ht="32.25" customHeight="1" x14ac:dyDescent="0.2">
      <c r="A103" s="111"/>
      <c r="B103" s="112"/>
      <c r="C103" s="15" t="s">
        <v>232</v>
      </c>
      <c r="D103" s="21">
        <v>1171220</v>
      </c>
      <c r="E103" s="16" t="s">
        <v>222</v>
      </c>
      <c r="F103" s="270" t="s">
        <v>229</v>
      </c>
      <c r="G103" s="271" t="s">
        <v>229</v>
      </c>
      <c r="H103" s="18">
        <v>0</v>
      </c>
      <c r="I103" s="18">
        <f>D103</f>
        <v>1171220</v>
      </c>
      <c r="J103" s="73"/>
      <c r="K103" s="73"/>
      <c r="L103" s="73"/>
      <c r="M103" s="73"/>
      <c r="N103" s="73"/>
      <c r="O103" s="73"/>
      <c r="P103" s="73"/>
      <c r="Q103" s="73"/>
      <c r="R103" s="73"/>
      <c r="S103" s="73"/>
      <c r="T103" s="73"/>
      <c r="U103" s="73"/>
      <c r="V103" s="73"/>
      <c r="W103" s="73"/>
      <c r="X103" s="73"/>
      <c r="Y103" s="73"/>
      <c r="Z103" s="73"/>
      <c r="AA103" s="73"/>
      <c r="AB103" s="73"/>
      <c r="AC103" s="73"/>
      <c r="AD103" s="73"/>
      <c r="AE103" s="73"/>
      <c r="AF103" s="73"/>
      <c r="AG103" s="73"/>
      <c r="AH103" s="73"/>
      <c r="AI103" s="73"/>
      <c r="AJ103" s="73"/>
      <c r="AK103" s="73"/>
      <c r="AL103" s="73"/>
      <c r="AM103" s="73"/>
    </row>
    <row r="104" spans="1:39" s="87" customFormat="1" ht="32.25" customHeight="1" x14ac:dyDescent="0.2">
      <c r="A104" s="111"/>
      <c r="B104" s="112"/>
      <c r="C104" s="15" t="s">
        <v>330</v>
      </c>
      <c r="D104" s="21">
        <v>97000</v>
      </c>
      <c r="E104" s="16" t="s">
        <v>222</v>
      </c>
      <c r="F104" s="270" t="s">
        <v>329</v>
      </c>
      <c r="G104" s="271" t="s">
        <v>329</v>
      </c>
      <c r="H104" s="18">
        <v>0</v>
      </c>
      <c r="I104" s="18">
        <f>D104*0.95</f>
        <v>92150</v>
      </c>
      <c r="J104" s="73"/>
      <c r="K104" s="73"/>
      <c r="L104" s="73"/>
      <c r="M104" s="73"/>
      <c r="N104" s="73"/>
      <c r="O104" s="73"/>
      <c r="P104" s="73"/>
      <c r="Q104" s="73"/>
      <c r="R104" s="73"/>
      <c r="S104" s="73"/>
      <c r="T104" s="73"/>
      <c r="U104" s="73"/>
      <c r="V104" s="73"/>
      <c r="W104" s="73"/>
      <c r="X104" s="73"/>
      <c r="Y104" s="73"/>
      <c r="Z104" s="73"/>
      <c r="AA104" s="73"/>
      <c r="AB104" s="73"/>
      <c r="AC104" s="73"/>
      <c r="AD104" s="73"/>
      <c r="AE104" s="73"/>
      <c r="AF104" s="73"/>
      <c r="AG104" s="73"/>
      <c r="AH104" s="73"/>
      <c r="AI104" s="73"/>
      <c r="AJ104" s="73"/>
      <c r="AK104" s="73"/>
      <c r="AL104" s="73"/>
      <c r="AM104" s="73"/>
    </row>
    <row r="105" spans="1:39" s="87" customFormat="1" ht="32.25" customHeight="1" x14ac:dyDescent="0.2">
      <c r="A105" s="111"/>
      <c r="B105" s="112"/>
      <c r="C105" s="15"/>
      <c r="D105" s="21"/>
      <c r="E105" s="16"/>
      <c r="F105" s="270"/>
      <c r="G105" s="271"/>
      <c r="H105" s="18"/>
      <c r="I105" s="18"/>
      <c r="J105" s="73"/>
      <c r="K105" s="73"/>
      <c r="L105" s="73"/>
      <c r="M105" s="73"/>
      <c r="N105" s="73"/>
      <c r="O105" s="73"/>
      <c r="P105" s="73"/>
      <c r="Q105" s="73"/>
      <c r="R105" s="73"/>
      <c r="S105" s="73"/>
      <c r="T105" s="73"/>
      <c r="U105" s="73"/>
      <c r="V105" s="73"/>
      <c r="W105" s="73"/>
      <c r="X105" s="73"/>
      <c r="Y105" s="73"/>
      <c r="Z105" s="73"/>
      <c r="AA105" s="73"/>
      <c r="AB105" s="73"/>
      <c r="AC105" s="73"/>
      <c r="AD105" s="73"/>
      <c r="AE105" s="73"/>
      <c r="AF105" s="73"/>
      <c r="AG105" s="73"/>
      <c r="AH105" s="73"/>
      <c r="AI105" s="73"/>
      <c r="AJ105" s="73"/>
      <c r="AK105" s="73"/>
      <c r="AL105" s="73"/>
      <c r="AM105" s="73"/>
    </row>
    <row r="106" spans="1:39" s="87" customFormat="1" ht="32.25" customHeight="1" x14ac:dyDescent="0.2">
      <c r="A106" s="111">
        <v>2.6</v>
      </c>
      <c r="B106" s="112" t="s">
        <v>78</v>
      </c>
      <c r="C106" s="15" t="s">
        <v>312</v>
      </c>
      <c r="D106" s="21">
        <v>10500</v>
      </c>
      <c r="E106" s="16" t="s">
        <v>305</v>
      </c>
      <c r="F106" s="270" t="s">
        <v>311</v>
      </c>
      <c r="G106" s="271"/>
      <c r="H106" s="18">
        <v>0</v>
      </c>
      <c r="I106" s="18">
        <f>D106*0.95</f>
        <v>9975</v>
      </c>
      <c r="J106" s="73"/>
      <c r="K106" s="73"/>
      <c r="L106" s="73"/>
      <c r="M106" s="73"/>
      <c r="N106" s="73"/>
      <c r="O106" s="73"/>
      <c r="P106" s="73"/>
      <c r="Q106" s="73"/>
      <c r="R106" s="73"/>
      <c r="S106" s="73"/>
      <c r="T106" s="73"/>
      <c r="U106" s="73"/>
      <c r="V106" s="73"/>
      <c r="W106" s="73"/>
      <c r="X106" s="73"/>
      <c r="Y106" s="73"/>
      <c r="Z106" s="73"/>
      <c r="AA106" s="73"/>
      <c r="AB106" s="73"/>
      <c r="AC106" s="73"/>
      <c r="AD106" s="73"/>
      <c r="AE106" s="73"/>
      <c r="AF106" s="73"/>
      <c r="AG106" s="73"/>
      <c r="AH106" s="73"/>
      <c r="AI106" s="73"/>
      <c r="AJ106" s="73"/>
      <c r="AK106" s="73"/>
      <c r="AL106" s="73"/>
      <c r="AM106" s="73"/>
    </row>
    <row r="107" spans="1:39" s="87" customFormat="1" ht="32.25" customHeight="1" x14ac:dyDescent="0.2">
      <c r="A107" s="111"/>
      <c r="B107" s="112"/>
      <c r="C107" s="15" t="s">
        <v>251</v>
      </c>
      <c r="D107" s="21">
        <v>467123</v>
      </c>
      <c r="E107" s="16" t="s">
        <v>305</v>
      </c>
      <c r="F107" s="270" t="s">
        <v>310</v>
      </c>
      <c r="G107" s="271"/>
      <c r="H107" s="18">
        <v>0</v>
      </c>
      <c r="I107" s="18">
        <f>D107*0.95</f>
        <v>443766.85</v>
      </c>
      <c r="J107" s="73"/>
      <c r="K107" s="73"/>
      <c r="L107" s="73"/>
      <c r="M107" s="73"/>
      <c r="N107" s="73"/>
      <c r="O107" s="73"/>
      <c r="P107" s="73"/>
      <c r="Q107" s="73"/>
      <c r="R107" s="73"/>
      <c r="S107" s="73"/>
      <c r="T107" s="73"/>
      <c r="U107" s="73"/>
      <c r="V107" s="73"/>
      <c r="W107" s="73"/>
      <c r="X107" s="73"/>
      <c r="Y107" s="73"/>
      <c r="Z107" s="73"/>
      <c r="AA107" s="73"/>
      <c r="AB107" s="73"/>
      <c r="AC107" s="73"/>
      <c r="AD107" s="73"/>
      <c r="AE107" s="73"/>
      <c r="AF107" s="73"/>
      <c r="AG107" s="73"/>
      <c r="AH107" s="73"/>
      <c r="AI107" s="73"/>
      <c r="AJ107" s="73"/>
      <c r="AK107" s="73"/>
      <c r="AL107" s="73"/>
      <c r="AM107" s="73"/>
    </row>
    <row r="108" spans="1:39" s="87" customFormat="1" ht="32.25" customHeight="1" x14ac:dyDescent="0.2">
      <c r="A108" s="111">
        <v>2.7</v>
      </c>
      <c r="B108" s="112" t="s">
        <v>79</v>
      </c>
      <c r="C108" s="15" t="s">
        <v>254</v>
      </c>
      <c r="D108" s="21">
        <v>410000</v>
      </c>
      <c r="E108" s="16" t="s">
        <v>222</v>
      </c>
      <c r="F108" s="270" t="s">
        <v>223</v>
      </c>
      <c r="G108" s="271" t="s">
        <v>223</v>
      </c>
      <c r="H108" s="18">
        <v>0</v>
      </c>
      <c r="I108" s="18">
        <f>D108*0.95</f>
        <v>389500</v>
      </c>
      <c r="J108" s="73"/>
      <c r="K108" s="73"/>
      <c r="L108" s="73"/>
      <c r="M108" s="73"/>
      <c r="N108" s="73"/>
      <c r="O108" s="73"/>
      <c r="P108" s="73"/>
      <c r="Q108" s="73"/>
      <c r="R108" s="73"/>
      <c r="S108" s="73"/>
      <c r="T108" s="73"/>
      <c r="U108" s="73"/>
      <c r="V108" s="73"/>
      <c r="W108" s="73"/>
      <c r="X108" s="73"/>
      <c r="Y108" s="73"/>
      <c r="Z108" s="73"/>
      <c r="AA108" s="73"/>
      <c r="AB108" s="73"/>
      <c r="AC108" s="73"/>
      <c r="AD108" s="73"/>
      <c r="AE108" s="73"/>
      <c r="AF108" s="73"/>
      <c r="AG108" s="73"/>
      <c r="AH108" s="73"/>
      <c r="AI108" s="73"/>
      <c r="AJ108" s="73"/>
      <c r="AK108" s="73"/>
      <c r="AL108" s="73"/>
      <c r="AM108" s="73"/>
    </row>
    <row r="109" spans="1:39" s="87" customFormat="1" ht="32.25" customHeight="1" x14ac:dyDescent="0.2">
      <c r="A109" s="111"/>
      <c r="B109" s="112"/>
      <c r="C109" s="15" t="s">
        <v>253</v>
      </c>
      <c r="D109" s="21">
        <v>80000</v>
      </c>
      <c r="E109" s="16" t="s">
        <v>222</v>
      </c>
      <c r="F109" s="270" t="s">
        <v>328</v>
      </c>
      <c r="G109" s="271" t="s">
        <v>328</v>
      </c>
      <c r="H109" s="18">
        <v>0</v>
      </c>
      <c r="I109" s="18">
        <f>D109*0.95</f>
        <v>76000</v>
      </c>
      <c r="J109" s="73"/>
      <c r="K109" s="73"/>
      <c r="L109" s="73"/>
      <c r="M109" s="73"/>
      <c r="N109" s="73"/>
      <c r="O109" s="73"/>
      <c r="P109" s="73"/>
      <c r="Q109" s="73"/>
      <c r="R109" s="73"/>
      <c r="S109" s="73"/>
      <c r="T109" s="73"/>
      <c r="U109" s="73"/>
      <c r="V109" s="73"/>
      <c r="W109" s="73"/>
      <c r="X109" s="73"/>
      <c r="Y109" s="73"/>
      <c r="Z109" s="73"/>
      <c r="AA109" s="73"/>
      <c r="AB109" s="73"/>
      <c r="AC109" s="73"/>
      <c r="AD109" s="73"/>
      <c r="AE109" s="73"/>
      <c r="AF109" s="73"/>
      <c r="AG109" s="73"/>
      <c r="AH109" s="73"/>
      <c r="AI109" s="73"/>
      <c r="AJ109" s="73"/>
      <c r="AK109" s="73"/>
      <c r="AL109" s="73"/>
      <c r="AM109" s="73"/>
    </row>
    <row r="110" spans="1:39" s="87" customFormat="1" ht="32.25" customHeight="1" x14ac:dyDescent="0.2">
      <c r="A110" s="111"/>
      <c r="B110" s="112"/>
      <c r="C110" s="15" t="s">
        <v>331</v>
      </c>
      <c r="D110" s="21">
        <v>2500</v>
      </c>
      <c r="E110" s="16" t="s">
        <v>305</v>
      </c>
      <c r="F110" s="270" t="s">
        <v>310</v>
      </c>
      <c r="G110" s="271" t="s">
        <v>310</v>
      </c>
      <c r="H110" s="18">
        <v>0</v>
      </c>
      <c r="I110" s="18">
        <f>D110*0.95</f>
        <v>2375</v>
      </c>
      <c r="J110" s="73"/>
      <c r="K110" s="73"/>
      <c r="L110" s="73"/>
      <c r="M110" s="73"/>
      <c r="N110" s="73"/>
      <c r="O110" s="73"/>
      <c r="P110" s="73"/>
      <c r="Q110" s="73"/>
      <c r="R110" s="73"/>
      <c r="S110" s="73"/>
      <c r="T110" s="73"/>
      <c r="U110" s="73"/>
      <c r="V110" s="73"/>
      <c r="W110" s="73"/>
      <c r="X110" s="73"/>
      <c r="Y110" s="73"/>
      <c r="Z110" s="73"/>
      <c r="AA110" s="73"/>
      <c r="AB110" s="73"/>
      <c r="AC110" s="73"/>
      <c r="AD110" s="73"/>
      <c r="AE110" s="73"/>
      <c r="AF110" s="73"/>
      <c r="AG110" s="73"/>
      <c r="AH110" s="73"/>
      <c r="AI110" s="73"/>
      <c r="AJ110" s="73"/>
      <c r="AK110" s="73"/>
      <c r="AL110" s="73"/>
      <c r="AM110" s="73"/>
    </row>
    <row r="111" spans="1:39" s="87" customFormat="1" ht="32.25" customHeight="1" x14ac:dyDescent="0.2">
      <c r="A111" s="111"/>
      <c r="B111" s="112"/>
      <c r="C111" s="15" t="s">
        <v>248</v>
      </c>
      <c r="D111" s="21">
        <v>13650</v>
      </c>
      <c r="E111" s="16" t="s">
        <v>305</v>
      </c>
      <c r="F111" s="270" t="s">
        <v>229</v>
      </c>
      <c r="G111" s="271" t="s">
        <v>229</v>
      </c>
      <c r="H111" s="18">
        <v>0</v>
      </c>
      <c r="I111" s="18">
        <f>D111</f>
        <v>13650</v>
      </c>
      <c r="J111" s="73"/>
      <c r="K111" s="73"/>
      <c r="L111" s="73"/>
      <c r="M111" s="73"/>
      <c r="N111" s="73"/>
      <c r="O111" s="73"/>
      <c r="P111" s="73"/>
      <c r="Q111" s="73"/>
      <c r="R111" s="73"/>
      <c r="S111" s="73"/>
      <c r="T111" s="73"/>
      <c r="U111" s="73"/>
      <c r="V111" s="73"/>
      <c r="W111" s="73"/>
      <c r="X111" s="73"/>
      <c r="Y111" s="73"/>
      <c r="Z111" s="73"/>
      <c r="AA111" s="73"/>
      <c r="AB111" s="73"/>
      <c r="AC111" s="73"/>
      <c r="AD111" s="73"/>
      <c r="AE111" s="73"/>
      <c r="AF111" s="73"/>
      <c r="AG111" s="73"/>
      <c r="AH111" s="73"/>
      <c r="AI111" s="73"/>
      <c r="AJ111" s="73"/>
      <c r="AK111" s="73"/>
      <c r="AL111" s="73"/>
      <c r="AM111" s="73"/>
    </row>
    <row r="112" spans="1:39" s="87" customFormat="1" ht="32.25" customHeight="1" x14ac:dyDescent="0.2">
      <c r="A112" s="111"/>
      <c r="B112" s="112"/>
      <c r="C112" s="15" t="s">
        <v>245</v>
      </c>
      <c r="D112" s="21">
        <v>136000</v>
      </c>
      <c r="E112" s="16" t="s">
        <v>305</v>
      </c>
      <c r="F112" s="270" t="s">
        <v>308</v>
      </c>
      <c r="G112" s="271" t="s">
        <v>308</v>
      </c>
      <c r="H112" s="18">
        <v>0</v>
      </c>
      <c r="I112" s="18">
        <f>D112*0.95</f>
        <v>129200</v>
      </c>
      <c r="J112" s="73"/>
      <c r="K112" s="73"/>
      <c r="L112" s="73"/>
      <c r="M112" s="73"/>
      <c r="N112" s="73"/>
      <c r="O112" s="73"/>
      <c r="P112" s="73"/>
      <c r="Q112" s="73"/>
      <c r="R112" s="73"/>
      <c r="S112" s="73"/>
      <c r="T112" s="73"/>
      <c r="U112" s="73"/>
      <c r="V112" s="73"/>
      <c r="W112" s="73"/>
      <c r="X112" s="73"/>
      <c r="Y112" s="73"/>
      <c r="Z112" s="73"/>
      <c r="AA112" s="73"/>
      <c r="AB112" s="73"/>
      <c r="AC112" s="73"/>
      <c r="AD112" s="73"/>
      <c r="AE112" s="73"/>
      <c r="AF112" s="73"/>
      <c r="AG112" s="73"/>
      <c r="AH112" s="73"/>
      <c r="AI112" s="73"/>
      <c r="AJ112" s="73"/>
      <c r="AK112" s="73"/>
      <c r="AL112" s="73"/>
      <c r="AM112" s="73"/>
    </row>
    <row r="113" spans="1:39" s="87" customFormat="1" ht="32.25" customHeight="1" x14ac:dyDescent="0.2">
      <c r="A113" s="111">
        <v>2.8</v>
      </c>
      <c r="B113" s="112" t="s">
        <v>80</v>
      </c>
      <c r="C113" s="15" t="s">
        <v>252</v>
      </c>
      <c r="D113" s="21">
        <v>47100</v>
      </c>
      <c r="E113" s="16" t="s">
        <v>305</v>
      </c>
      <c r="F113" s="270" t="s">
        <v>304</v>
      </c>
      <c r="G113" s="271"/>
      <c r="H113" s="18">
        <v>0</v>
      </c>
      <c r="I113" s="18">
        <v>0</v>
      </c>
      <c r="J113" s="73"/>
      <c r="K113" s="73"/>
      <c r="L113" s="73"/>
      <c r="M113" s="73"/>
      <c r="N113" s="73"/>
      <c r="O113" s="73"/>
      <c r="P113" s="73"/>
      <c r="Q113" s="73"/>
      <c r="R113" s="73"/>
      <c r="S113" s="73"/>
      <c r="T113" s="73"/>
      <c r="U113" s="73"/>
      <c r="V113" s="73"/>
      <c r="W113" s="73"/>
      <c r="X113" s="73"/>
      <c r="Y113" s="73"/>
      <c r="Z113" s="73"/>
      <c r="AA113" s="73"/>
      <c r="AB113" s="73"/>
      <c r="AC113" s="73"/>
      <c r="AD113" s="73"/>
      <c r="AE113" s="73"/>
      <c r="AF113" s="73"/>
      <c r="AG113" s="73"/>
      <c r="AH113" s="73"/>
      <c r="AI113" s="73"/>
      <c r="AJ113" s="73"/>
      <c r="AK113" s="73"/>
      <c r="AL113" s="73"/>
      <c r="AM113" s="73"/>
    </row>
    <row r="114" spans="1:39" s="87" customFormat="1" ht="32.25" customHeight="1" x14ac:dyDescent="0.2">
      <c r="A114" s="111">
        <v>3</v>
      </c>
      <c r="B114" s="112" t="s">
        <v>81</v>
      </c>
      <c r="C114" s="15" t="s">
        <v>255</v>
      </c>
      <c r="D114" s="21">
        <v>33500</v>
      </c>
      <c r="E114" s="16" t="s">
        <v>303</v>
      </c>
      <c r="F114" s="270" t="s">
        <v>306</v>
      </c>
      <c r="G114" s="271" t="s">
        <v>306</v>
      </c>
      <c r="H114" s="18">
        <v>0</v>
      </c>
      <c r="I114" s="18">
        <f>D114*0.95</f>
        <v>31825</v>
      </c>
      <c r="J114" s="73"/>
      <c r="K114" s="73"/>
      <c r="L114" s="73"/>
      <c r="M114" s="73"/>
      <c r="N114" s="73"/>
      <c r="O114" s="73"/>
      <c r="P114" s="73"/>
      <c r="Q114" s="73"/>
      <c r="R114" s="73"/>
      <c r="S114" s="73"/>
      <c r="T114" s="73"/>
      <c r="U114" s="73"/>
      <c r="V114" s="73"/>
      <c r="W114" s="73"/>
      <c r="X114" s="73"/>
      <c r="Y114" s="73"/>
      <c r="Z114" s="73"/>
      <c r="AA114" s="73"/>
      <c r="AB114" s="73"/>
      <c r="AC114" s="73"/>
      <c r="AD114" s="73"/>
      <c r="AE114" s="73"/>
      <c r="AF114" s="73"/>
      <c r="AG114" s="73"/>
      <c r="AH114" s="73"/>
      <c r="AI114" s="73"/>
      <c r="AJ114" s="73"/>
      <c r="AK114" s="73"/>
      <c r="AL114" s="73"/>
      <c r="AM114" s="73"/>
    </row>
    <row r="115" spans="1:39" s="87" customFormat="1" ht="32.25" customHeight="1" x14ac:dyDescent="0.2">
      <c r="A115" s="111"/>
      <c r="B115" s="112"/>
      <c r="C115" s="15" t="s">
        <v>267</v>
      </c>
      <c r="D115" s="21">
        <v>9120</v>
      </c>
      <c r="E115" s="16" t="s">
        <v>305</v>
      </c>
      <c r="F115" s="270" t="s">
        <v>325</v>
      </c>
      <c r="G115" s="271" t="s">
        <v>325</v>
      </c>
      <c r="H115" s="18">
        <v>0</v>
      </c>
      <c r="I115" s="18">
        <f>D115</f>
        <v>9120</v>
      </c>
      <c r="J115" s="73"/>
      <c r="K115" s="73"/>
      <c r="L115" s="73"/>
      <c r="M115" s="73"/>
      <c r="N115" s="73"/>
      <c r="O115" s="73"/>
      <c r="P115" s="73"/>
      <c r="Q115" s="73"/>
      <c r="R115" s="73"/>
      <c r="S115" s="73"/>
      <c r="T115" s="73"/>
      <c r="U115" s="73"/>
      <c r="V115" s="73"/>
      <c r="W115" s="73"/>
      <c r="X115" s="73"/>
      <c r="Y115" s="73"/>
      <c r="Z115" s="73"/>
      <c r="AA115" s="73"/>
      <c r="AB115" s="73"/>
      <c r="AC115" s="73"/>
      <c r="AD115" s="73"/>
      <c r="AE115" s="73"/>
      <c r="AF115" s="73"/>
      <c r="AG115" s="73"/>
      <c r="AH115" s="73"/>
      <c r="AI115" s="73"/>
      <c r="AJ115" s="73"/>
      <c r="AK115" s="73"/>
      <c r="AL115" s="73"/>
      <c r="AM115" s="73"/>
    </row>
    <row r="116" spans="1:39" s="87" customFormat="1" ht="32.25" customHeight="1" x14ac:dyDescent="0.2">
      <c r="A116" s="111"/>
      <c r="B116" s="112"/>
      <c r="C116" s="15" t="s">
        <v>256</v>
      </c>
      <c r="D116" s="21">
        <v>3184</v>
      </c>
      <c r="E116" s="16" t="s">
        <v>303</v>
      </c>
      <c r="F116" s="270" t="s">
        <v>228</v>
      </c>
      <c r="G116" s="271" t="s">
        <v>228</v>
      </c>
      <c r="H116" s="18">
        <v>0</v>
      </c>
      <c r="I116" s="18">
        <v>0</v>
      </c>
      <c r="J116" s="73"/>
      <c r="K116" s="73"/>
      <c r="L116" s="73"/>
      <c r="M116" s="73"/>
      <c r="N116" s="73"/>
      <c r="O116" s="73"/>
      <c r="P116" s="73"/>
      <c r="Q116" s="73"/>
      <c r="R116" s="73"/>
      <c r="S116" s="73"/>
      <c r="T116" s="73"/>
      <c r="U116" s="73"/>
      <c r="V116" s="73"/>
      <c r="W116" s="73"/>
      <c r="X116" s="73"/>
      <c r="Y116" s="73"/>
      <c r="Z116" s="73"/>
      <c r="AA116" s="73"/>
      <c r="AB116" s="73"/>
      <c r="AC116" s="73"/>
      <c r="AD116" s="73"/>
      <c r="AE116" s="73"/>
      <c r="AF116" s="73"/>
      <c r="AG116" s="73"/>
      <c r="AH116" s="73"/>
      <c r="AI116" s="73"/>
      <c r="AJ116" s="73"/>
      <c r="AK116" s="73"/>
      <c r="AL116" s="73"/>
      <c r="AM116" s="73"/>
    </row>
    <row r="117" spans="1:39" s="87" customFormat="1" ht="32.25" customHeight="1" x14ac:dyDescent="0.2">
      <c r="A117" s="111"/>
      <c r="B117" s="112"/>
      <c r="C117" s="15" t="s">
        <v>257</v>
      </c>
      <c r="D117" s="21">
        <v>30422</v>
      </c>
      <c r="E117" s="16" t="s">
        <v>303</v>
      </c>
      <c r="F117" s="270" t="s">
        <v>329</v>
      </c>
      <c r="G117" s="271" t="s">
        <v>329</v>
      </c>
      <c r="H117" s="18">
        <v>0</v>
      </c>
      <c r="I117" s="18">
        <f>D117*0.95</f>
        <v>28900.899999999998</v>
      </c>
      <c r="J117" s="73"/>
      <c r="K117" s="73"/>
      <c r="L117" s="73"/>
      <c r="M117" s="73"/>
      <c r="N117" s="73"/>
      <c r="O117" s="73"/>
      <c r="P117" s="73"/>
      <c r="Q117" s="73"/>
      <c r="R117" s="73"/>
      <c r="S117" s="73"/>
      <c r="T117" s="73"/>
      <c r="U117" s="73"/>
      <c r="V117" s="73"/>
      <c r="W117" s="73"/>
      <c r="X117" s="73"/>
      <c r="Y117" s="73"/>
      <c r="Z117" s="73"/>
      <c r="AA117" s="73"/>
      <c r="AB117" s="73"/>
      <c r="AC117" s="73"/>
      <c r="AD117" s="73"/>
      <c r="AE117" s="73"/>
      <c r="AF117" s="73"/>
      <c r="AG117" s="73"/>
      <c r="AH117" s="73"/>
      <c r="AI117" s="73"/>
      <c r="AJ117" s="73"/>
      <c r="AK117" s="73"/>
      <c r="AL117" s="73"/>
      <c r="AM117" s="73"/>
    </row>
    <row r="118" spans="1:39" s="87" customFormat="1" ht="32.25" customHeight="1" x14ac:dyDescent="0.2">
      <c r="A118" s="111"/>
      <c r="B118" s="112"/>
      <c r="C118" s="15" t="s">
        <v>258</v>
      </c>
      <c r="D118" s="21">
        <v>1500</v>
      </c>
      <c r="E118" s="16" t="s">
        <v>303</v>
      </c>
      <c r="F118" s="270" t="s">
        <v>307</v>
      </c>
      <c r="G118" s="271" t="s">
        <v>307</v>
      </c>
      <c r="H118" s="18">
        <v>0</v>
      </c>
      <c r="I118" s="18">
        <v>0</v>
      </c>
      <c r="J118" s="73"/>
      <c r="K118" s="73"/>
      <c r="L118" s="73"/>
      <c r="M118" s="73"/>
      <c r="N118" s="73"/>
      <c r="O118" s="73"/>
      <c r="P118" s="73"/>
      <c r="Q118" s="73"/>
      <c r="R118" s="73"/>
      <c r="S118" s="73"/>
      <c r="T118" s="73"/>
      <c r="U118" s="73"/>
      <c r="V118" s="73"/>
      <c r="W118" s="73"/>
      <c r="X118" s="73"/>
      <c r="Y118" s="73"/>
      <c r="Z118" s="73"/>
      <c r="AA118" s="73"/>
      <c r="AB118" s="73"/>
      <c r="AC118" s="73"/>
      <c r="AD118" s="73"/>
      <c r="AE118" s="73"/>
      <c r="AF118" s="73"/>
      <c r="AG118" s="73"/>
      <c r="AH118" s="73"/>
      <c r="AI118" s="73"/>
      <c r="AJ118" s="73"/>
      <c r="AK118" s="73"/>
      <c r="AL118" s="73"/>
      <c r="AM118" s="73"/>
    </row>
    <row r="119" spans="1:39" s="87" customFormat="1" ht="32.25" customHeight="1" x14ac:dyDescent="0.2">
      <c r="A119" s="111"/>
      <c r="B119" s="112"/>
      <c r="C119" s="15" t="s">
        <v>260</v>
      </c>
      <c r="D119" s="21">
        <v>3148</v>
      </c>
      <c r="E119" s="16" t="s">
        <v>303</v>
      </c>
      <c r="F119" s="270" t="s">
        <v>307</v>
      </c>
      <c r="G119" s="271" t="s">
        <v>307</v>
      </c>
      <c r="H119" s="18">
        <v>0</v>
      </c>
      <c r="I119" s="18">
        <v>0</v>
      </c>
      <c r="J119" s="73"/>
      <c r="K119" s="73"/>
      <c r="L119" s="73"/>
      <c r="M119" s="73"/>
      <c r="N119" s="73"/>
      <c r="O119" s="73"/>
      <c r="P119" s="73"/>
      <c r="Q119" s="73"/>
      <c r="R119" s="73"/>
      <c r="S119" s="73"/>
      <c r="T119" s="73"/>
      <c r="U119" s="73"/>
      <c r="V119" s="73"/>
      <c r="W119" s="73"/>
      <c r="X119" s="73"/>
      <c r="Y119" s="73"/>
      <c r="Z119" s="73"/>
      <c r="AA119" s="73"/>
      <c r="AB119" s="73"/>
      <c r="AC119" s="73"/>
      <c r="AD119" s="73"/>
      <c r="AE119" s="73"/>
      <c r="AF119" s="73"/>
      <c r="AG119" s="73"/>
      <c r="AH119" s="73"/>
      <c r="AI119" s="73"/>
      <c r="AJ119" s="73"/>
      <c r="AK119" s="73"/>
      <c r="AL119" s="73"/>
      <c r="AM119" s="73"/>
    </row>
    <row r="120" spans="1:39" s="87" customFormat="1" ht="32.25" customHeight="1" x14ac:dyDescent="0.2">
      <c r="A120" s="111"/>
      <c r="B120" s="112"/>
      <c r="C120" s="15" t="s">
        <v>248</v>
      </c>
      <c r="D120" s="21">
        <v>1251</v>
      </c>
      <c r="E120" s="16" t="s">
        <v>305</v>
      </c>
      <c r="F120" s="270" t="s">
        <v>229</v>
      </c>
      <c r="G120" s="271" t="s">
        <v>229</v>
      </c>
      <c r="H120" s="18">
        <v>0</v>
      </c>
      <c r="I120" s="18">
        <f>D120</f>
        <v>1251</v>
      </c>
      <c r="J120" s="73"/>
      <c r="K120" s="73"/>
      <c r="L120" s="73"/>
      <c r="M120" s="73"/>
      <c r="N120" s="73"/>
      <c r="O120" s="73"/>
      <c r="P120" s="73"/>
      <c r="Q120" s="73"/>
      <c r="R120" s="73"/>
      <c r="S120" s="73"/>
      <c r="T120" s="73"/>
      <c r="U120" s="73"/>
      <c r="V120" s="73"/>
      <c r="W120" s="73"/>
      <c r="X120" s="73"/>
      <c r="Y120" s="73"/>
      <c r="Z120" s="73"/>
      <c r="AA120" s="73"/>
      <c r="AB120" s="73"/>
      <c r="AC120" s="73"/>
      <c r="AD120" s="73"/>
      <c r="AE120" s="73"/>
      <c r="AF120" s="73"/>
      <c r="AG120" s="73"/>
      <c r="AH120" s="73"/>
      <c r="AI120" s="73"/>
      <c r="AJ120" s="73"/>
      <c r="AK120" s="73"/>
      <c r="AL120" s="73"/>
      <c r="AM120" s="73"/>
    </row>
    <row r="121" spans="1:39" s="87" customFormat="1" ht="32.25" customHeight="1" x14ac:dyDescent="0.2">
      <c r="A121" s="111"/>
      <c r="B121" s="112"/>
      <c r="C121" s="15" t="s">
        <v>262</v>
      </c>
      <c r="D121" s="21">
        <v>4696.8</v>
      </c>
      <c r="E121" s="16" t="s">
        <v>305</v>
      </c>
      <c r="F121" s="270" t="s">
        <v>228</v>
      </c>
      <c r="G121" s="271" t="s">
        <v>228</v>
      </c>
      <c r="H121" s="18">
        <v>0</v>
      </c>
      <c r="I121" s="18">
        <v>0</v>
      </c>
      <c r="J121" s="73"/>
      <c r="K121" s="73"/>
      <c r="L121" s="73"/>
      <c r="M121" s="73"/>
      <c r="N121" s="73"/>
      <c r="O121" s="73"/>
      <c r="P121" s="73"/>
      <c r="Q121" s="73"/>
      <c r="R121" s="73"/>
      <c r="S121" s="73"/>
      <c r="T121" s="73"/>
      <c r="U121" s="73"/>
      <c r="V121" s="73"/>
      <c r="W121" s="73"/>
      <c r="X121" s="73"/>
      <c r="Y121" s="73"/>
      <c r="Z121" s="73"/>
      <c r="AA121" s="73"/>
      <c r="AB121" s="73"/>
      <c r="AC121" s="73"/>
      <c r="AD121" s="73"/>
      <c r="AE121" s="73"/>
      <c r="AF121" s="73"/>
      <c r="AG121" s="73"/>
      <c r="AH121" s="73"/>
      <c r="AI121" s="73"/>
      <c r="AJ121" s="73"/>
      <c r="AK121" s="73"/>
      <c r="AL121" s="73"/>
      <c r="AM121" s="73"/>
    </row>
    <row r="122" spans="1:39" s="87" customFormat="1" ht="32.25" customHeight="1" x14ac:dyDescent="0.2">
      <c r="A122" s="111"/>
      <c r="B122" s="112"/>
      <c r="C122" s="15" t="s">
        <v>266</v>
      </c>
      <c r="D122" s="21">
        <v>2100</v>
      </c>
      <c r="E122" s="16" t="s">
        <v>303</v>
      </c>
      <c r="F122" s="270" t="s">
        <v>304</v>
      </c>
      <c r="G122" s="271" t="s">
        <v>304</v>
      </c>
      <c r="H122" s="18">
        <v>0</v>
      </c>
      <c r="I122" s="18">
        <v>0</v>
      </c>
      <c r="J122" s="73"/>
      <c r="K122" s="73"/>
      <c r="L122" s="73"/>
      <c r="M122" s="73"/>
      <c r="N122" s="73"/>
      <c r="O122" s="73"/>
      <c r="P122" s="73"/>
      <c r="Q122" s="73"/>
      <c r="R122" s="73"/>
      <c r="S122" s="73"/>
      <c r="T122" s="73"/>
      <c r="U122" s="73"/>
      <c r="V122" s="73"/>
      <c r="W122" s="73"/>
      <c r="X122" s="73"/>
      <c r="Y122" s="73"/>
      <c r="Z122" s="73"/>
      <c r="AA122" s="73"/>
      <c r="AB122" s="73"/>
      <c r="AC122" s="73"/>
      <c r="AD122" s="73"/>
      <c r="AE122" s="73"/>
      <c r="AF122" s="73"/>
      <c r="AG122" s="73"/>
      <c r="AH122" s="73"/>
      <c r="AI122" s="73"/>
      <c r="AJ122" s="73"/>
      <c r="AK122" s="73"/>
      <c r="AL122" s="73"/>
      <c r="AM122" s="73"/>
    </row>
    <row r="123" spans="1:39" s="87" customFormat="1" ht="32.25" customHeight="1" x14ac:dyDescent="0.2">
      <c r="A123" s="111"/>
      <c r="B123" s="112"/>
      <c r="C123" s="15" t="s">
        <v>332</v>
      </c>
      <c r="D123" s="21">
        <v>3301</v>
      </c>
      <c r="E123" s="16" t="s">
        <v>222</v>
      </c>
      <c r="F123" s="270" t="s">
        <v>229</v>
      </c>
      <c r="G123" s="271" t="s">
        <v>229</v>
      </c>
      <c r="H123" s="18">
        <v>0</v>
      </c>
      <c r="I123" s="18">
        <f>D123</f>
        <v>3301</v>
      </c>
      <c r="J123" s="73"/>
      <c r="K123" s="73"/>
      <c r="L123" s="73"/>
      <c r="M123" s="73"/>
      <c r="N123" s="73"/>
      <c r="O123" s="73"/>
      <c r="P123" s="73"/>
      <c r="Q123" s="73"/>
      <c r="R123" s="73"/>
      <c r="S123" s="73"/>
      <c r="T123" s="73"/>
      <c r="U123" s="73"/>
      <c r="V123" s="73"/>
      <c r="W123" s="73"/>
      <c r="X123" s="73"/>
      <c r="Y123" s="73"/>
      <c r="Z123" s="73"/>
      <c r="AA123" s="73"/>
      <c r="AB123" s="73"/>
      <c r="AC123" s="73"/>
      <c r="AD123" s="73"/>
      <c r="AE123" s="73"/>
      <c r="AF123" s="73"/>
      <c r="AG123" s="73"/>
      <c r="AH123" s="73"/>
      <c r="AI123" s="73"/>
      <c r="AJ123" s="73"/>
      <c r="AK123" s="73"/>
      <c r="AL123" s="73"/>
      <c r="AM123" s="73"/>
    </row>
    <row r="124" spans="1:39" s="87" customFormat="1" ht="32.25" customHeight="1" x14ac:dyDescent="0.2">
      <c r="A124" s="111"/>
      <c r="B124" s="112"/>
      <c r="C124" s="15" t="s">
        <v>259</v>
      </c>
      <c r="D124" s="21">
        <v>5900</v>
      </c>
      <c r="E124" s="16" t="s">
        <v>303</v>
      </c>
      <c r="F124" s="270" t="s">
        <v>307</v>
      </c>
      <c r="G124" s="271" t="s">
        <v>307</v>
      </c>
      <c r="H124" s="18">
        <v>0</v>
      </c>
      <c r="I124" s="18">
        <v>0</v>
      </c>
      <c r="J124" s="73"/>
      <c r="K124" s="73"/>
      <c r="L124" s="73"/>
      <c r="M124" s="73"/>
      <c r="N124" s="73"/>
      <c r="O124" s="73"/>
      <c r="P124" s="73"/>
      <c r="Q124" s="73"/>
      <c r="R124" s="73"/>
      <c r="S124" s="73"/>
      <c r="T124" s="73"/>
      <c r="U124" s="73"/>
      <c r="V124" s="73"/>
      <c r="W124" s="73"/>
      <c r="X124" s="73"/>
      <c r="Y124" s="73"/>
      <c r="Z124" s="73"/>
      <c r="AA124" s="73"/>
      <c r="AB124" s="73"/>
      <c r="AC124" s="73"/>
      <c r="AD124" s="73"/>
      <c r="AE124" s="73"/>
      <c r="AF124" s="73"/>
      <c r="AG124" s="73"/>
      <c r="AH124" s="73"/>
      <c r="AI124" s="73"/>
      <c r="AJ124" s="73"/>
      <c r="AK124" s="73"/>
      <c r="AL124" s="73"/>
      <c r="AM124" s="73"/>
    </row>
    <row r="125" spans="1:39" s="87" customFormat="1" ht="32.25" customHeight="1" x14ac:dyDescent="0.2">
      <c r="A125" s="111"/>
      <c r="B125" s="112"/>
      <c r="C125" s="15" t="s">
        <v>245</v>
      </c>
      <c r="D125" s="21">
        <v>48300</v>
      </c>
      <c r="E125" s="16" t="s">
        <v>305</v>
      </c>
      <c r="F125" s="270" t="s">
        <v>308</v>
      </c>
      <c r="G125" s="271" t="s">
        <v>308</v>
      </c>
      <c r="H125" s="18">
        <v>0</v>
      </c>
      <c r="I125" s="18">
        <f>D125*0.95</f>
        <v>45885</v>
      </c>
      <c r="J125" s="73"/>
      <c r="K125" s="73"/>
      <c r="L125" s="73"/>
      <c r="M125" s="73"/>
      <c r="N125" s="73"/>
      <c r="O125" s="73"/>
      <c r="P125" s="73"/>
      <c r="Q125" s="73"/>
      <c r="R125" s="73"/>
      <c r="S125" s="73"/>
      <c r="T125" s="73"/>
      <c r="U125" s="73"/>
      <c r="V125" s="73"/>
      <c r="W125" s="73"/>
      <c r="X125" s="73"/>
      <c r="Y125" s="73"/>
      <c r="Z125" s="73"/>
      <c r="AA125" s="73"/>
      <c r="AB125" s="73"/>
      <c r="AC125" s="73"/>
      <c r="AD125" s="73"/>
      <c r="AE125" s="73"/>
      <c r="AF125" s="73"/>
      <c r="AG125" s="73"/>
      <c r="AH125" s="73"/>
      <c r="AI125" s="73"/>
      <c r="AJ125" s="73"/>
      <c r="AK125" s="73"/>
      <c r="AL125" s="73"/>
      <c r="AM125" s="73"/>
    </row>
    <row r="126" spans="1:39" s="87" customFormat="1" ht="32.25" customHeight="1" x14ac:dyDescent="0.2">
      <c r="A126" s="111"/>
      <c r="B126" s="112"/>
      <c r="C126" s="15" t="s">
        <v>263</v>
      </c>
      <c r="D126" s="21">
        <v>4000</v>
      </c>
      <c r="E126" s="16" t="s">
        <v>303</v>
      </c>
      <c r="F126" s="270" t="s">
        <v>329</v>
      </c>
      <c r="G126" s="271" t="s">
        <v>329</v>
      </c>
      <c r="H126" s="18">
        <v>0</v>
      </c>
      <c r="I126" s="18">
        <f>D126*0.95</f>
        <v>3800</v>
      </c>
      <c r="J126" s="73"/>
      <c r="K126" s="73"/>
      <c r="L126" s="73"/>
      <c r="M126" s="73"/>
      <c r="N126" s="73"/>
      <c r="O126" s="73"/>
      <c r="P126" s="73"/>
      <c r="Q126" s="73"/>
      <c r="R126" s="73"/>
      <c r="S126" s="73"/>
      <c r="T126" s="73"/>
      <c r="U126" s="73"/>
      <c r="V126" s="73"/>
      <c r="W126" s="73"/>
      <c r="X126" s="73"/>
      <c r="Y126" s="73"/>
      <c r="Z126" s="73"/>
      <c r="AA126" s="73"/>
      <c r="AB126" s="73"/>
      <c r="AC126" s="73"/>
      <c r="AD126" s="73"/>
      <c r="AE126" s="73"/>
      <c r="AF126" s="73"/>
      <c r="AG126" s="73"/>
      <c r="AH126" s="73"/>
      <c r="AI126" s="73"/>
      <c r="AJ126" s="73"/>
      <c r="AK126" s="73"/>
      <c r="AL126" s="73"/>
      <c r="AM126" s="73"/>
    </row>
    <row r="127" spans="1:39" s="87" customFormat="1" ht="32.25" customHeight="1" x14ac:dyDescent="0.2">
      <c r="A127" s="111"/>
      <c r="B127" s="112"/>
      <c r="C127" s="15" t="s">
        <v>264</v>
      </c>
      <c r="D127" s="21">
        <v>578592</v>
      </c>
      <c r="E127" s="16" t="s">
        <v>305</v>
      </c>
      <c r="F127" s="270" t="s">
        <v>229</v>
      </c>
      <c r="G127" s="271" t="s">
        <v>229</v>
      </c>
      <c r="H127" s="18">
        <v>0</v>
      </c>
      <c r="I127" s="18">
        <f>D127</f>
        <v>578592</v>
      </c>
      <c r="J127" s="73"/>
      <c r="K127" s="73"/>
      <c r="L127" s="73"/>
      <c r="M127" s="73"/>
      <c r="N127" s="73"/>
      <c r="O127" s="73"/>
      <c r="P127" s="73"/>
      <c r="Q127" s="73"/>
      <c r="R127" s="73"/>
      <c r="S127" s="73"/>
      <c r="T127" s="73"/>
      <c r="U127" s="73"/>
      <c r="V127" s="73"/>
      <c r="W127" s="73"/>
      <c r="X127" s="73"/>
      <c r="Y127" s="73"/>
      <c r="Z127" s="73"/>
      <c r="AA127" s="73"/>
      <c r="AB127" s="73"/>
      <c r="AC127" s="73"/>
      <c r="AD127" s="73"/>
      <c r="AE127" s="73"/>
      <c r="AF127" s="73"/>
      <c r="AG127" s="73"/>
      <c r="AH127" s="73"/>
      <c r="AI127" s="73"/>
      <c r="AJ127" s="73"/>
      <c r="AK127" s="73"/>
      <c r="AL127" s="73"/>
      <c r="AM127" s="73"/>
    </row>
    <row r="128" spans="1:39" s="87" customFormat="1" ht="32.25" customHeight="1" x14ac:dyDescent="0.2">
      <c r="A128" s="111"/>
      <c r="B128" s="112"/>
      <c r="C128" s="15" t="s">
        <v>265</v>
      </c>
      <c r="D128" s="21">
        <v>3300</v>
      </c>
      <c r="E128" s="16" t="s">
        <v>303</v>
      </c>
      <c r="F128" s="270" t="s">
        <v>228</v>
      </c>
      <c r="G128" s="271" t="s">
        <v>228</v>
      </c>
      <c r="H128" s="18">
        <v>0</v>
      </c>
      <c r="I128" s="18">
        <v>0</v>
      </c>
      <c r="J128" s="73"/>
      <c r="K128" s="73"/>
      <c r="L128" s="73"/>
      <c r="M128" s="73"/>
      <c r="N128" s="73"/>
      <c r="O128" s="73"/>
      <c r="P128" s="73"/>
      <c r="Q128" s="73"/>
      <c r="R128" s="73"/>
      <c r="S128" s="73"/>
      <c r="T128" s="73"/>
      <c r="U128" s="73"/>
      <c r="V128" s="73"/>
      <c r="W128" s="73"/>
      <c r="X128" s="73"/>
      <c r="Y128" s="73"/>
      <c r="Z128" s="73"/>
      <c r="AA128" s="73"/>
      <c r="AB128" s="73"/>
      <c r="AC128" s="73"/>
      <c r="AD128" s="73"/>
      <c r="AE128" s="73"/>
      <c r="AF128" s="73"/>
      <c r="AG128" s="73"/>
      <c r="AH128" s="73"/>
      <c r="AI128" s="73"/>
      <c r="AJ128" s="73"/>
      <c r="AK128" s="73"/>
      <c r="AL128" s="73"/>
      <c r="AM128" s="73"/>
    </row>
    <row r="129" spans="1:39" s="87" customFormat="1" ht="32.25" customHeight="1" x14ac:dyDescent="0.2">
      <c r="A129" s="111"/>
      <c r="B129" s="112"/>
      <c r="C129" s="15" t="s">
        <v>261</v>
      </c>
      <c r="D129" s="21">
        <v>90480</v>
      </c>
      <c r="E129" s="16" t="s">
        <v>222</v>
      </c>
      <c r="F129" s="270" t="s">
        <v>306</v>
      </c>
      <c r="G129" s="271" t="s">
        <v>306</v>
      </c>
      <c r="H129" s="18">
        <v>0</v>
      </c>
      <c r="I129" s="18">
        <f>D129*0.95</f>
        <v>85956</v>
      </c>
      <c r="J129" s="73"/>
      <c r="K129" s="73"/>
      <c r="L129" s="73"/>
      <c r="M129" s="73"/>
      <c r="N129" s="73"/>
      <c r="O129" s="73"/>
      <c r="P129" s="73"/>
      <c r="Q129" s="73"/>
      <c r="R129" s="73"/>
      <c r="S129" s="73"/>
      <c r="T129" s="73"/>
      <c r="U129" s="73"/>
      <c r="V129" s="73"/>
      <c r="W129" s="73"/>
      <c r="X129" s="73"/>
      <c r="Y129" s="73"/>
      <c r="Z129" s="73"/>
      <c r="AA129" s="73"/>
      <c r="AB129" s="73"/>
      <c r="AC129" s="73"/>
      <c r="AD129" s="73"/>
      <c r="AE129" s="73"/>
      <c r="AF129" s="73"/>
      <c r="AG129" s="73"/>
      <c r="AH129" s="73"/>
      <c r="AI129" s="73"/>
      <c r="AJ129" s="73"/>
      <c r="AK129" s="73"/>
      <c r="AL129" s="73"/>
      <c r="AM129" s="73"/>
    </row>
    <row r="130" spans="1:39" s="87" customFormat="1" ht="32.25" customHeight="1" x14ac:dyDescent="0.2">
      <c r="A130" s="111"/>
      <c r="B130" s="112"/>
      <c r="C130" s="15" t="s">
        <v>268</v>
      </c>
      <c r="D130" s="21">
        <v>85600</v>
      </c>
      <c r="E130" s="16" t="s">
        <v>303</v>
      </c>
      <c r="F130" s="270" t="s">
        <v>329</v>
      </c>
      <c r="G130" s="271" t="s">
        <v>329</v>
      </c>
      <c r="H130" s="18">
        <v>0</v>
      </c>
      <c r="I130" s="18">
        <f>D130*0.95</f>
        <v>81320</v>
      </c>
      <c r="J130" s="73"/>
      <c r="K130" s="73"/>
      <c r="L130" s="73"/>
      <c r="M130" s="73"/>
      <c r="N130" s="73"/>
      <c r="O130" s="73"/>
      <c r="P130" s="73"/>
      <c r="Q130" s="73"/>
      <c r="R130" s="73"/>
      <c r="S130" s="73"/>
      <c r="T130" s="73"/>
      <c r="U130" s="73"/>
      <c r="V130" s="73"/>
      <c r="W130" s="73"/>
      <c r="X130" s="73"/>
      <c r="Y130" s="73"/>
      <c r="Z130" s="73"/>
      <c r="AA130" s="73"/>
      <c r="AB130" s="73"/>
      <c r="AC130" s="73"/>
      <c r="AD130" s="73"/>
      <c r="AE130" s="73"/>
      <c r="AF130" s="73"/>
      <c r="AG130" s="73"/>
      <c r="AH130" s="73"/>
      <c r="AI130" s="73"/>
      <c r="AJ130" s="73"/>
      <c r="AK130" s="73"/>
      <c r="AL130" s="73"/>
      <c r="AM130" s="73"/>
    </row>
    <row r="131" spans="1:39" s="87" customFormat="1" ht="32.25" customHeight="1" x14ac:dyDescent="0.2">
      <c r="A131" s="111"/>
      <c r="B131" s="112"/>
      <c r="C131" s="15"/>
      <c r="D131" s="21"/>
      <c r="E131" s="16"/>
      <c r="F131" s="270"/>
      <c r="G131" s="271"/>
      <c r="H131" s="18"/>
      <c r="I131" s="18"/>
      <c r="J131" s="73"/>
      <c r="K131" s="73"/>
      <c r="L131" s="73"/>
      <c r="M131" s="73"/>
      <c r="N131" s="73"/>
      <c r="O131" s="73"/>
      <c r="P131" s="73"/>
      <c r="Q131" s="73"/>
      <c r="R131" s="73"/>
      <c r="S131" s="73"/>
      <c r="T131" s="73"/>
      <c r="U131" s="73"/>
      <c r="V131" s="73"/>
      <c r="W131" s="73"/>
      <c r="X131" s="73"/>
      <c r="Y131" s="73"/>
      <c r="Z131" s="73"/>
      <c r="AA131" s="73"/>
      <c r="AB131" s="73"/>
      <c r="AC131" s="73"/>
      <c r="AD131" s="73"/>
      <c r="AE131" s="73"/>
      <c r="AF131" s="73"/>
      <c r="AG131" s="73"/>
      <c r="AH131" s="73"/>
      <c r="AI131" s="73"/>
      <c r="AJ131" s="73"/>
      <c r="AK131" s="73"/>
      <c r="AL131" s="73"/>
      <c r="AM131" s="73"/>
    </row>
    <row r="132" spans="1:39" s="87" customFormat="1" ht="32.25" customHeight="1" x14ac:dyDescent="0.2">
      <c r="A132" s="111">
        <v>4</v>
      </c>
      <c r="B132" s="112" t="s">
        <v>108</v>
      </c>
      <c r="C132" s="15" t="s">
        <v>242</v>
      </c>
      <c r="D132" s="21">
        <v>81</v>
      </c>
      <c r="E132" s="16" t="s">
        <v>327</v>
      </c>
      <c r="F132" s="270" t="s">
        <v>307</v>
      </c>
      <c r="G132" s="271"/>
      <c r="H132" s="18">
        <v>0</v>
      </c>
      <c r="I132" s="18">
        <v>0</v>
      </c>
      <c r="J132" s="73"/>
      <c r="K132" s="73"/>
      <c r="L132" s="73"/>
      <c r="M132" s="73"/>
      <c r="N132" s="73"/>
      <c r="O132" s="73"/>
      <c r="P132" s="73"/>
      <c r="Q132" s="73"/>
      <c r="R132" s="73"/>
      <c r="S132" s="73"/>
      <c r="T132" s="73"/>
      <c r="U132" s="73"/>
      <c r="V132" s="73"/>
      <c r="W132" s="73"/>
      <c r="X132" s="73"/>
      <c r="Y132" s="73"/>
      <c r="Z132" s="73"/>
      <c r="AA132" s="73"/>
      <c r="AB132" s="73"/>
      <c r="AC132" s="73"/>
      <c r="AD132" s="73"/>
      <c r="AE132" s="73"/>
      <c r="AF132" s="73"/>
      <c r="AG132" s="73"/>
      <c r="AH132" s="73"/>
      <c r="AI132" s="73"/>
      <c r="AJ132" s="73"/>
      <c r="AK132" s="73"/>
      <c r="AL132" s="73"/>
      <c r="AM132" s="73"/>
    </row>
    <row r="133" spans="1:39" s="87" customFormat="1" ht="32.25" customHeight="1" x14ac:dyDescent="0.2">
      <c r="A133" s="111"/>
      <c r="B133" s="112"/>
      <c r="C133" s="15" t="s">
        <v>269</v>
      </c>
      <c r="D133" s="21">
        <v>10800</v>
      </c>
      <c r="E133" s="168" t="s">
        <v>302</v>
      </c>
      <c r="F133" s="270" t="s">
        <v>229</v>
      </c>
      <c r="G133" s="271"/>
      <c r="H133" s="18">
        <v>0</v>
      </c>
      <c r="I133" s="18">
        <f>D133</f>
        <v>10800</v>
      </c>
      <c r="J133" s="73"/>
      <c r="K133" s="73"/>
      <c r="L133" s="73"/>
      <c r="M133" s="73"/>
      <c r="N133" s="73"/>
      <c r="O133" s="73"/>
      <c r="P133" s="73"/>
      <c r="Q133" s="73"/>
      <c r="R133" s="73"/>
      <c r="S133" s="73"/>
      <c r="T133" s="73"/>
      <c r="U133" s="73"/>
      <c r="V133" s="73"/>
      <c r="W133" s="73"/>
      <c r="X133" s="73"/>
      <c r="Y133" s="73"/>
      <c r="Z133" s="73"/>
      <c r="AA133" s="73"/>
      <c r="AB133" s="73"/>
      <c r="AC133" s="73"/>
      <c r="AD133" s="73"/>
      <c r="AE133" s="73"/>
      <c r="AF133" s="73"/>
      <c r="AG133" s="73"/>
      <c r="AH133" s="73"/>
      <c r="AI133" s="73"/>
      <c r="AJ133" s="73"/>
      <c r="AK133" s="73"/>
      <c r="AL133" s="73"/>
      <c r="AM133" s="73"/>
    </row>
    <row r="134" spans="1:39" s="87" customFormat="1" ht="32.25" customHeight="1" x14ac:dyDescent="0.2">
      <c r="A134" s="111"/>
      <c r="B134" s="112"/>
      <c r="C134" s="15" t="s">
        <v>270</v>
      </c>
      <c r="D134" s="21">
        <v>7011</v>
      </c>
      <c r="E134" s="16" t="s">
        <v>327</v>
      </c>
      <c r="F134" s="270" t="s">
        <v>320</v>
      </c>
      <c r="G134" s="271"/>
      <c r="H134" s="18">
        <v>0</v>
      </c>
      <c r="I134" s="18">
        <f>D134*0.5</f>
        <v>3505.5</v>
      </c>
      <c r="J134" s="73"/>
      <c r="K134" s="73"/>
      <c r="L134" s="73"/>
      <c r="M134" s="73"/>
      <c r="N134" s="73"/>
      <c r="O134" s="73"/>
      <c r="P134" s="73"/>
      <c r="Q134" s="73"/>
      <c r="R134" s="73"/>
      <c r="S134" s="73"/>
      <c r="T134" s="73"/>
      <c r="U134" s="73"/>
      <c r="V134" s="73"/>
      <c r="W134" s="73"/>
      <c r="X134" s="73"/>
      <c r="Y134" s="73"/>
      <c r="Z134" s="73"/>
      <c r="AA134" s="73"/>
      <c r="AB134" s="73"/>
      <c r="AC134" s="73"/>
      <c r="AD134" s="73"/>
      <c r="AE134" s="73"/>
      <c r="AF134" s="73"/>
      <c r="AG134" s="73"/>
      <c r="AH134" s="73"/>
      <c r="AI134" s="73"/>
      <c r="AJ134" s="73"/>
      <c r="AK134" s="73"/>
      <c r="AL134" s="73"/>
      <c r="AM134" s="73"/>
    </row>
    <row r="135" spans="1:39" s="87" customFormat="1" ht="32.25" customHeight="1" x14ac:dyDescent="0.2">
      <c r="A135" s="111">
        <v>5</v>
      </c>
      <c r="B135" s="112" t="s">
        <v>83</v>
      </c>
      <c r="C135" s="15" t="s">
        <v>275</v>
      </c>
      <c r="D135" s="21">
        <v>47740</v>
      </c>
      <c r="E135" s="16" t="s">
        <v>314</v>
      </c>
      <c r="F135" s="270" t="s">
        <v>315</v>
      </c>
      <c r="G135" s="271" t="s">
        <v>315</v>
      </c>
      <c r="H135" s="18">
        <v>0</v>
      </c>
      <c r="I135" s="18">
        <f>D135*0.95</f>
        <v>45353</v>
      </c>
      <c r="J135" s="73"/>
      <c r="K135" s="73"/>
      <c r="L135" s="73"/>
      <c r="M135" s="73"/>
      <c r="N135" s="73"/>
      <c r="O135" s="73"/>
      <c r="P135" s="73"/>
      <c r="Q135" s="73"/>
      <c r="R135" s="73"/>
      <c r="S135" s="73"/>
      <c r="T135" s="73"/>
      <c r="U135" s="73"/>
      <c r="V135" s="73"/>
      <c r="W135" s="73"/>
      <c r="X135" s="73"/>
      <c r="Y135" s="73"/>
      <c r="Z135" s="73"/>
      <c r="AA135" s="73"/>
      <c r="AB135" s="73"/>
      <c r="AC135" s="73"/>
      <c r="AD135" s="73"/>
      <c r="AE135" s="73"/>
      <c r="AF135" s="73"/>
      <c r="AG135" s="73"/>
      <c r="AH135" s="73"/>
      <c r="AI135" s="73"/>
      <c r="AJ135" s="73"/>
      <c r="AK135" s="73"/>
      <c r="AL135" s="73"/>
      <c r="AM135" s="73"/>
    </row>
    <row r="136" spans="1:39" s="87" customFormat="1" ht="32.25" customHeight="1" x14ac:dyDescent="0.2">
      <c r="A136" s="111"/>
      <c r="B136" s="112"/>
      <c r="C136" s="15" t="s">
        <v>276</v>
      </c>
      <c r="D136" s="21">
        <v>3260</v>
      </c>
      <c r="E136" s="16" t="s">
        <v>316</v>
      </c>
      <c r="F136" s="270" t="s">
        <v>315</v>
      </c>
      <c r="G136" s="271" t="s">
        <v>315</v>
      </c>
      <c r="H136" s="18">
        <v>0</v>
      </c>
      <c r="I136" s="18">
        <f>D136*0.95</f>
        <v>3097</v>
      </c>
      <c r="J136" s="73"/>
      <c r="K136" s="73"/>
      <c r="L136" s="73"/>
      <c r="M136" s="73"/>
      <c r="N136" s="73"/>
      <c r="O136" s="73"/>
      <c r="P136" s="73"/>
      <c r="Q136" s="73"/>
      <c r="R136" s="73"/>
      <c r="S136" s="73"/>
      <c r="T136" s="73"/>
      <c r="U136" s="73"/>
      <c r="V136" s="73"/>
      <c r="W136" s="73"/>
      <c r="X136" s="73"/>
      <c r="Y136" s="73"/>
      <c r="Z136" s="73"/>
      <c r="AA136" s="73"/>
      <c r="AB136" s="73"/>
      <c r="AC136" s="73"/>
      <c r="AD136" s="73"/>
      <c r="AE136" s="73"/>
      <c r="AF136" s="73"/>
      <c r="AG136" s="73"/>
      <c r="AH136" s="73"/>
      <c r="AI136" s="73"/>
      <c r="AJ136" s="73"/>
      <c r="AK136" s="73"/>
      <c r="AL136" s="73"/>
      <c r="AM136" s="73"/>
    </row>
    <row r="137" spans="1:39" s="87" customFormat="1" ht="32.25" customHeight="1" x14ac:dyDescent="0.2">
      <c r="A137" s="111"/>
      <c r="B137" s="112"/>
      <c r="C137" s="15" t="s">
        <v>277</v>
      </c>
      <c r="D137" s="21">
        <v>64</v>
      </c>
      <c r="E137" s="16" t="s">
        <v>303</v>
      </c>
      <c r="F137" s="270" t="s">
        <v>313</v>
      </c>
      <c r="G137" s="271" t="s">
        <v>313</v>
      </c>
      <c r="H137" s="18">
        <v>0</v>
      </c>
      <c r="I137" s="18">
        <f>D137*0.95</f>
        <v>60.8</v>
      </c>
      <c r="J137" s="73"/>
      <c r="K137" s="73"/>
      <c r="L137" s="73"/>
      <c r="M137" s="73"/>
      <c r="N137" s="73"/>
      <c r="O137" s="73"/>
      <c r="P137" s="73"/>
      <c r="Q137" s="73"/>
      <c r="R137" s="73"/>
      <c r="S137" s="73"/>
      <c r="T137" s="73"/>
      <c r="U137" s="73"/>
      <c r="V137" s="73"/>
      <c r="W137" s="73"/>
      <c r="X137" s="73"/>
      <c r="Y137" s="73"/>
      <c r="Z137" s="73"/>
      <c r="AA137" s="73"/>
      <c r="AB137" s="73"/>
      <c r="AC137" s="73"/>
      <c r="AD137" s="73"/>
      <c r="AE137" s="73"/>
      <c r="AF137" s="73"/>
      <c r="AG137" s="73"/>
      <c r="AH137" s="73"/>
      <c r="AI137" s="73"/>
      <c r="AJ137" s="73"/>
      <c r="AK137" s="73"/>
      <c r="AL137" s="73"/>
      <c r="AM137" s="73"/>
    </row>
    <row r="138" spans="1:39" s="87" customFormat="1" ht="32.25" customHeight="1" x14ac:dyDescent="0.2">
      <c r="A138" s="111"/>
      <c r="B138" s="112"/>
      <c r="C138" s="15" t="s">
        <v>278</v>
      </c>
      <c r="D138" s="21">
        <v>9405</v>
      </c>
      <c r="E138" s="16" t="s">
        <v>314</v>
      </c>
      <c r="F138" s="270" t="s">
        <v>320</v>
      </c>
      <c r="G138" s="271" t="s">
        <v>320</v>
      </c>
      <c r="H138" s="18">
        <v>0</v>
      </c>
      <c r="I138" s="18">
        <f>D138*0.5</f>
        <v>4702.5</v>
      </c>
      <c r="J138" s="73"/>
      <c r="K138" s="73"/>
      <c r="L138" s="73"/>
      <c r="M138" s="73"/>
      <c r="N138" s="73"/>
      <c r="O138" s="73"/>
      <c r="P138" s="73"/>
      <c r="Q138" s="73"/>
      <c r="R138" s="73"/>
      <c r="S138" s="73"/>
      <c r="T138" s="73"/>
      <c r="U138" s="73"/>
      <c r="V138" s="73"/>
      <c r="W138" s="73"/>
      <c r="X138" s="73"/>
      <c r="Y138" s="73"/>
      <c r="Z138" s="73"/>
      <c r="AA138" s="73"/>
      <c r="AB138" s="73"/>
      <c r="AC138" s="73"/>
      <c r="AD138" s="73"/>
      <c r="AE138" s="73"/>
      <c r="AF138" s="73"/>
      <c r="AG138" s="73"/>
      <c r="AH138" s="73"/>
      <c r="AI138" s="73"/>
      <c r="AJ138" s="73"/>
      <c r="AK138" s="73"/>
      <c r="AL138" s="73"/>
      <c r="AM138" s="73"/>
    </row>
    <row r="139" spans="1:39" s="87" customFormat="1" ht="32.25" customHeight="1" x14ac:dyDescent="0.2">
      <c r="A139" s="111"/>
      <c r="B139" s="112"/>
      <c r="C139" s="15" t="s">
        <v>279</v>
      </c>
      <c r="D139" s="21">
        <v>24664</v>
      </c>
      <c r="E139" s="16" t="s">
        <v>323</v>
      </c>
      <c r="F139" s="270" t="s">
        <v>315</v>
      </c>
      <c r="G139" s="271" t="s">
        <v>315</v>
      </c>
      <c r="H139" s="18">
        <v>0</v>
      </c>
      <c r="I139" s="18">
        <f>D139*0.95</f>
        <v>23430.799999999999</v>
      </c>
      <c r="J139" s="73"/>
      <c r="K139" s="73"/>
      <c r="L139" s="73"/>
      <c r="M139" s="73"/>
      <c r="N139" s="73"/>
      <c r="O139" s="73"/>
      <c r="P139" s="73"/>
      <c r="Q139" s="73"/>
      <c r="R139" s="73"/>
      <c r="S139" s="73"/>
      <c r="T139" s="73"/>
      <c r="U139" s="73"/>
      <c r="V139" s="73"/>
      <c r="W139" s="73"/>
      <c r="X139" s="73"/>
      <c r="Y139" s="73"/>
      <c r="Z139" s="73"/>
      <c r="AA139" s="73"/>
      <c r="AB139" s="73"/>
      <c r="AC139" s="73"/>
      <c r="AD139" s="73"/>
      <c r="AE139" s="73"/>
      <c r="AF139" s="73"/>
      <c r="AG139" s="73"/>
      <c r="AH139" s="73"/>
      <c r="AI139" s="73"/>
      <c r="AJ139" s="73"/>
      <c r="AK139" s="73"/>
      <c r="AL139" s="73"/>
      <c r="AM139" s="73"/>
    </row>
    <row r="140" spans="1:39" s="87" customFormat="1" ht="32.25" customHeight="1" x14ac:dyDescent="0.2">
      <c r="A140" s="111"/>
      <c r="B140" s="112"/>
      <c r="C140" s="15" t="s">
        <v>244</v>
      </c>
      <c r="D140" s="21">
        <v>7515</v>
      </c>
      <c r="E140" s="16" t="s">
        <v>319</v>
      </c>
      <c r="F140" s="270" t="s">
        <v>315</v>
      </c>
      <c r="G140" s="271" t="s">
        <v>315</v>
      </c>
      <c r="H140" s="18">
        <v>0</v>
      </c>
      <c r="I140" s="18">
        <f>D140*0.95</f>
        <v>7139.25</v>
      </c>
      <c r="J140" s="73"/>
      <c r="K140" s="73"/>
      <c r="L140" s="73"/>
      <c r="M140" s="73"/>
      <c r="N140" s="73"/>
      <c r="O140" s="73"/>
      <c r="P140" s="73"/>
      <c r="Q140" s="73"/>
      <c r="R140" s="73"/>
      <c r="S140" s="73"/>
      <c r="T140" s="73"/>
      <c r="U140" s="73"/>
      <c r="V140" s="73"/>
      <c r="W140" s="73"/>
      <c r="X140" s="73"/>
      <c r="Y140" s="73"/>
      <c r="Z140" s="73"/>
      <c r="AA140" s="73"/>
      <c r="AB140" s="73"/>
      <c r="AC140" s="73"/>
      <c r="AD140" s="73"/>
      <c r="AE140" s="73"/>
      <c r="AF140" s="73"/>
      <c r="AG140" s="73"/>
      <c r="AH140" s="73"/>
      <c r="AI140" s="73"/>
      <c r="AJ140" s="73"/>
      <c r="AK140" s="73"/>
      <c r="AL140" s="73"/>
      <c r="AM140" s="73"/>
    </row>
    <row r="141" spans="1:39" s="87" customFormat="1" ht="49.7" customHeight="1" x14ac:dyDescent="0.2">
      <c r="A141" s="111"/>
      <c r="B141" s="112"/>
      <c r="C141" s="15" t="s">
        <v>282</v>
      </c>
      <c r="D141" s="21">
        <v>120000</v>
      </c>
      <c r="E141" s="168" t="s">
        <v>301</v>
      </c>
      <c r="F141" s="270" t="s">
        <v>300</v>
      </c>
      <c r="G141" s="271" t="s">
        <v>300</v>
      </c>
      <c r="H141" s="18">
        <v>0</v>
      </c>
      <c r="I141" s="18">
        <f>D141*0.5</f>
        <v>60000</v>
      </c>
      <c r="J141" s="73"/>
      <c r="K141" s="73"/>
      <c r="L141" s="73"/>
      <c r="M141" s="73"/>
      <c r="N141" s="73"/>
      <c r="O141" s="73"/>
      <c r="P141" s="73"/>
      <c r="Q141" s="73"/>
      <c r="R141" s="73"/>
      <c r="S141" s="73"/>
      <c r="T141" s="73"/>
      <c r="U141" s="73"/>
      <c r="V141" s="73"/>
      <c r="W141" s="73"/>
      <c r="X141" s="73"/>
      <c r="Y141" s="73"/>
      <c r="Z141" s="73"/>
      <c r="AA141" s="73"/>
      <c r="AB141" s="73"/>
      <c r="AC141" s="73"/>
      <c r="AD141" s="73"/>
      <c r="AE141" s="73"/>
      <c r="AF141" s="73"/>
      <c r="AG141" s="73"/>
      <c r="AH141" s="73"/>
      <c r="AI141" s="73"/>
      <c r="AJ141" s="73"/>
      <c r="AK141" s="73"/>
      <c r="AL141" s="73"/>
      <c r="AM141" s="73"/>
    </row>
    <row r="142" spans="1:39" s="87" customFormat="1" ht="32.25" customHeight="1" x14ac:dyDescent="0.2">
      <c r="A142" s="111"/>
      <c r="B142" s="112"/>
      <c r="C142" s="15" t="s">
        <v>284</v>
      </c>
      <c r="D142" s="21">
        <v>2300</v>
      </c>
      <c r="E142" s="16" t="s">
        <v>303</v>
      </c>
      <c r="F142" s="270" t="s">
        <v>313</v>
      </c>
      <c r="G142" s="271" t="s">
        <v>313</v>
      </c>
      <c r="H142" s="18">
        <v>0</v>
      </c>
      <c r="I142" s="18">
        <f>D142*0.95</f>
        <v>2185</v>
      </c>
      <c r="J142" s="73"/>
      <c r="K142" s="73"/>
      <c r="L142" s="73"/>
      <c r="M142" s="73"/>
      <c r="N142" s="73"/>
      <c r="O142" s="73"/>
      <c r="P142" s="73"/>
      <c r="Q142" s="73"/>
      <c r="R142" s="73"/>
      <c r="S142" s="73"/>
      <c r="T142" s="73"/>
      <c r="U142" s="73"/>
      <c r="V142" s="73"/>
      <c r="W142" s="73"/>
      <c r="X142" s="73"/>
      <c r="Y142" s="73"/>
      <c r="Z142" s="73"/>
      <c r="AA142" s="73"/>
      <c r="AB142" s="73"/>
      <c r="AC142" s="73"/>
      <c r="AD142" s="73"/>
      <c r="AE142" s="73"/>
      <c r="AF142" s="73"/>
      <c r="AG142" s="73"/>
      <c r="AH142" s="73"/>
      <c r="AI142" s="73"/>
      <c r="AJ142" s="73"/>
      <c r="AK142" s="73"/>
      <c r="AL142" s="73"/>
      <c r="AM142" s="73"/>
    </row>
    <row r="143" spans="1:39" s="87" customFormat="1" ht="32.450000000000003" customHeight="1" x14ac:dyDescent="0.2">
      <c r="A143" s="111"/>
      <c r="B143" s="112"/>
      <c r="C143" s="15" t="s">
        <v>281</v>
      </c>
      <c r="D143" s="21">
        <v>15065</v>
      </c>
      <c r="E143" s="16" t="s">
        <v>322</v>
      </c>
      <c r="F143" s="270" t="s">
        <v>300</v>
      </c>
      <c r="G143" s="271" t="s">
        <v>300</v>
      </c>
      <c r="H143" s="18">
        <v>0</v>
      </c>
      <c r="I143" s="18">
        <f>D143*0.95</f>
        <v>14311.75</v>
      </c>
      <c r="J143" s="73"/>
      <c r="K143" s="73"/>
      <c r="L143" s="73"/>
      <c r="M143" s="73"/>
      <c r="N143" s="73"/>
      <c r="O143" s="73"/>
      <c r="P143" s="73"/>
      <c r="Q143" s="73"/>
      <c r="R143" s="73"/>
      <c r="S143" s="73"/>
      <c r="T143" s="73"/>
      <c r="U143" s="73"/>
      <c r="V143" s="73"/>
      <c r="W143" s="73"/>
      <c r="X143" s="73"/>
      <c r="Y143" s="73"/>
      <c r="Z143" s="73"/>
      <c r="AA143" s="73"/>
      <c r="AB143" s="73"/>
      <c r="AC143" s="73"/>
      <c r="AD143" s="73"/>
      <c r="AE143" s="73"/>
      <c r="AF143" s="73"/>
      <c r="AG143" s="73"/>
      <c r="AH143" s="73"/>
      <c r="AI143" s="73"/>
      <c r="AJ143" s="73"/>
      <c r="AK143" s="73"/>
      <c r="AL143" s="73"/>
      <c r="AM143" s="73"/>
    </row>
    <row r="144" spans="1:39" s="87" customFormat="1" ht="32.25" customHeight="1" x14ac:dyDescent="0.2">
      <c r="A144" s="111"/>
      <c r="B144" s="112"/>
      <c r="C144" s="15" t="s">
        <v>285</v>
      </c>
      <c r="D144" s="21">
        <v>23400</v>
      </c>
      <c r="E144" s="16" t="s">
        <v>317</v>
      </c>
      <c r="F144" s="270" t="s">
        <v>309</v>
      </c>
      <c r="G144" s="271" t="s">
        <v>309</v>
      </c>
      <c r="H144" s="18">
        <v>0</v>
      </c>
      <c r="I144" s="18">
        <v>0</v>
      </c>
      <c r="J144" s="73"/>
      <c r="K144" s="73"/>
      <c r="L144" s="73"/>
      <c r="M144" s="73"/>
      <c r="N144" s="73"/>
      <c r="O144" s="73"/>
      <c r="P144" s="73"/>
      <c r="Q144" s="73"/>
      <c r="R144" s="73"/>
      <c r="S144" s="73"/>
      <c r="T144" s="73"/>
      <c r="U144" s="73"/>
      <c r="V144" s="73"/>
      <c r="W144" s="73"/>
      <c r="X144" s="73"/>
      <c r="Y144" s="73"/>
      <c r="Z144" s="73"/>
      <c r="AA144" s="73"/>
      <c r="AB144" s="73"/>
      <c r="AC144" s="73"/>
      <c r="AD144" s="73"/>
      <c r="AE144" s="73"/>
      <c r="AF144" s="73"/>
      <c r="AG144" s="73"/>
      <c r="AH144" s="73"/>
      <c r="AI144" s="73"/>
      <c r="AJ144" s="73"/>
      <c r="AK144" s="73"/>
      <c r="AL144" s="73"/>
      <c r="AM144" s="73"/>
    </row>
    <row r="145" spans="1:39" s="87" customFormat="1" ht="32.25" customHeight="1" x14ac:dyDescent="0.2">
      <c r="A145" s="111"/>
      <c r="B145" s="112"/>
      <c r="C145" s="15" t="s">
        <v>286</v>
      </c>
      <c r="D145" s="21">
        <v>10700</v>
      </c>
      <c r="E145" s="16" t="s">
        <v>319</v>
      </c>
      <c r="F145" s="270" t="s">
        <v>309</v>
      </c>
      <c r="G145" s="271" t="s">
        <v>309</v>
      </c>
      <c r="H145" s="18">
        <v>0</v>
      </c>
      <c r="I145" s="18">
        <v>0</v>
      </c>
      <c r="J145" s="73"/>
      <c r="K145" s="73"/>
      <c r="L145" s="73"/>
      <c r="M145" s="73"/>
      <c r="N145" s="73"/>
      <c r="O145" s="73"/>
      <c r="P145" s="73"/>
      <c r="Q145" s="73"/>
      <c r="R145" s="73"/>
      <c r="S145" s="73"/>
      <c r="T145" s="73"/>
      <c r="U145" s="73"/>
      <c r="V145" s="73"/>
      <c r="W145" s="73"/>
      <c r="X145" s="73"/>
      <c r="Y145" s="73"/>
      <c r="Z145" s="73"/>
      <c r="AA145" s="73"/>
      <c r="AB145" s="73"/>
      <c r="AC145" s="73"/>
      <c r="AD145" s="73"/>
      <c r="AE145" s="73"/>
      <c r="AF145" s="73"/>
      <c r="AG145" s="73"/>
      <c r="AH145" s="73"/>
      <c r="AI145" s="73"/>
      <c r="AJ145" s="73"/>
      <c r="AK145" s="73"/>
      <c r="AL145" s="73"/>
      <c r="AM145" s="73"/>
    </row>
    <row r="146" spans="1:39" s="87" customFormat="1" ht="32.25" customHeight="1" x14ac:dyDescent="0.2">
      <c r="A146" s="111"/>
      <c r="B146" s="112"/>
      <c r="C146" s="15" t="s">
        <v>287</v>
      </c>
      <c r="D146" s="21">
        <v>9319</v>
      </c>
      <c r="E146" s="16" t="s">
        <v>318</v>
      </c>
      <c r="F146" s="270" t="s">
        <v>228</v>
      </c>
      <c r="G146" s="271" t="s">
        <v>228</v>
      </c>
      <c r="H146" s="18">
        <v>0</v>
      </c>
      <c r="I146" s="18">
        <v>0</v>
      </c>
      <c r="J146" s="73"/>
      <c r="K146" s="73"/>
      <c r="L146" s="73"/>
      <c r="M146" s="73"/>
      <c r="N146" s="73"/>
      <c r="O146" s="73"/>
      <c r="P146" s="73"/>
      <c r="Q146" s="73"/>
      <c r="R146" s="73"/>
      <c r="S146" s="73"/>
      <c r="T146" s="73"/>
      <c r="U146" s="73"/>
      <c r="V146" s="73"/>
      <c r="W146" s="73"/>
      <c r="X146" s="73"/>
      <c r="Y146" s="73"/>
      <c r="Z146" s="73"/>
      <c r="AA146" s="73"/>
      <c r="AB146" s="73"/>
      <c r="AC146" s="73"/>
      <c r="AD146" s="73"/>
      <c r="AE146" s="73"/>
      <c r="AF146" s="73"/>
      <c r="AG146" s="73"/>
      <c r="AH146" s="73"/>
      <c r="AI146" s="73"/>
      <c r="AJ146" s="73"/>
      <c r="AK146" s="73"/>
      <c r="AL146" s="73"/>
      <c r="AM146" s="73"/>
    </row>
    <row r="147" spans="1:39" s="87" customFormat="1" ht="32.25" customHeight="1" x14ac:dyDescent="0.2">
      <c r="A147" s="111"/>
      <c r="B147" s="112"/>
      <c r="C147" s="15" t="s">
        <v>289</v>
      </c>
      <c r="D147" s="21">
        <v>2400</v>
      </c>
      <c r="E147" s="168" t="s">
        <v>352</v>
      </c>
      <c r="F147" s="270" t="s">
        <v>228</v>
      </c>
      <c r="G147" s="271" t="s">
        <v>228</v>
      </c>
      <c r="H147" s="18">
        <v>0</v>
      </c>
      <c r="I147" s="18">
        <v>0</v>
      </c>
      <c r="J147" s="73"/>
      <c r="K147" s="73"/>
      <c r="L147" s="73"/>
      <c r="M147" s="73"/>
      <c r="N147" s="73"/>
      <c r="O147" s="73"/>
      <c r="P147" s="73"/>
      <c r="Q147" s="73"/>
      <c r="R147" s="73"/>
      <c r="S147" s="73"/>
      <c r="T147" s="73"/>
      <c r="U147" s="73"/>
      <c r="V147" s="73"/>
      <c r="W147" s="73"/>
      <c r="X147" s="73"/>
      <c r="Y147" s="73"/>
      <c r="Z147" s="73"/>
      <c r="AA147" s="73"/>
      <c r="AB147" s="73"/>
      <c r="AC147" s="73"/>
      <c r="AD147" s="73"/>
      <c r="AE147" s="73"/>
      <c r="AF147" s="73"/>
      <c r="AG147" s="73"/>
      <c r="AH147" s="73"/>
      <c r="AI147" s="73"/>
      <c r="AJ147" s="73"/>
      <c r="AK147" s="73"/>
      <c r="AL147" s="73"/>
      <c r="AM147" s="73"/>
    </row>
    <row r="148" spans="1:39" s="87" customFormat="1" ht="32.25" customHeight="1" x14ac:dyDescent="0.2">
      <c r="A148" s="111"/>
      <c r="B148" s="112"/>
      <c r="C148" s="15" t="s">
        <v>283</v>
      </c>
      <c r="D148" s="21">
        <v>82775</v>
      </c>
      <c r="E148" s="16" t="s">
        <v>314</v>
      </c>
      <c r="F148" s="270" t="s">
        <v>315</v>
      </c>
      <c r="G148" s="271" t="s">
        <v>315</v>
      </c>
      <c r="H148" s="18">
        <v>0</v>
      </c>
      <c r="I148" s="18">
        <f>D148*0.95</f>
        <v>78636.25</v>
      </c>
      <c r="J148" s="73"/>
      <c r="K148" s="73"/>
      <c r="L148" s="73"/>
      <c r="M148" s="73"/>
      <c r="N148" s="73"/>
      <c r="O148" s="73"/>
      <c r="P148" s="73"/>
      <c r="Q148" s="73"/>
      <c r="R148" s="73"/>
      <c r="S148" s="73"/>
      <c r="T148" s="73"/>
      <c r="U148" s="73"/>
      <c r="V148" s="73"/>
      <c r="W148" s="73"/>
      <c r="X148" s="73"/>
      <c r="Y148" s="73"/>
      <c r="Z148" s="73"/>
      <c r="AA148" s="73"/>
      <c r="AB148" s="73"/>
      <c r="AC148" s="73"/>
      <c r="AD148" s="73"/>
      <c r="AE148" s="73"/>
      <c r="AF148" s="73"/>
      <c r="AG148" s="73"/>
      <c r="AH148" s="73"/>
      <c r="AI148" s="73"/>
      <c r="AJ148" s="73"/>
      <c r="AK148" s="73"/>
      <c r="AL148" s="73"/>
      <c r="AM148" s="73"/>
    </row>
    <row r="149" spans="1:39" s="87" customFormat="1" ht="32.25" customHeight="1" x14ac:dyDescent="0.2">
      <c r="A149" s="111"/>
      <c r="B149" s="112"/>
      <c r="C149" s="15" t="s">
        <v>288</v>
      </c>
      <c r="D149" s="21">
        <v>1337</v>
      </c>
      <c r="E149" s="16" t="s">
        <v>314</v>
      </c>
      <c r="F149" s="270" t="s">
        <v>315</v>
      </c>
      <c r="G149" s="271" t="s">
        <v>315</v>
      </c>
      <c r="H149" s="18">
        <v>0</v>
      </c>
      <c r="I149" s="18">
        <f>D149*0.95</f>
        <v>1270.1499999999999</v>
      </c>
      <c r="J149" s="73"/>
      <c r="K149" s="73"/>
      <c r="L149" s="73"/>
      <c r="M149" s="73"/>
      <c r="N149" s="73"/>
      <c r="O149" s="73"/>
      <c r="P149" s="73"/>
      <c r="Q149" s="73"/>
      <c r="R149" s="73"/>
      <c r="S149" s="73"/>
      <c r="T149" s="73"/>
      <c r="U149" s="73"/>
      <c r="V149" s="73"/>
      <c r="W149" s="73"/>
      <c r="X149" s="73"/>
      <c r="Y149" s="73"/>
      <c r="Z149" s="73"/>
      <c r="AA149" s="73"/>
      <c r="AB149" s="73"/>
      <c r="AC149" s="73"/>
      <c r="AD149" s="73"/>
      <c r="AE149" s="73"/>
      <c r="AF149" s="73"/>
      <c r="AG149" s="73"/>
      <c r="AH149" s="73"/>
      <c r="AI149" s="73"/>
      <c r="AJ149" s="73"/>
      <c r="AK149" s="73"/>
      <c r="AL149" s="73"/>
      <c r="AM149" s="73"/>
    </row>
    <row r="150" spans="1:39" s="87" customFormat="1" ht="32.25" customHeight="1" x14ac:dyDescent="0.2">
      <c r="A150" s="111"/>
      <c r="B150" s="112"/>
      <c r="C150" s="15" t="s">
        <v>290</v>
      </c>
      <c r="D150" s="21">
        <v>1440</v>
      </c>
      <c r="E150" s="16" t="s">
        <v>317</v>
      </c>
      <c r="F150" s="270" t="s">
        <v>309</v>
      </c>
      <c r="G150" s="271" t="s">
        <v>309</v>
      </c>
      <c r="H150" s="18">
        <v>0</v>
      </c>
      <c r="I150" s="18">
        <v>0</v>
      </c>
      <c r="J150" s="73"/>
      <c r="K150" s="73"/>
      <c r="L150" s="73"/>
      <c r="M150" s="73"/>
      <c r="N150" s="73"/>
      <c r="O150" s="73"/>
      <c r="P150" s="73"/>
      <c r="Q150" s="73"/>
      <c r="R150" s="73"/>
      <c r="S150" s="73"/>
      <c r="T150" s="73"/>
      <c r="U150" s="73"/>
      <c r="V150" s="73"/>
      <c r="W150" s="73"/>
      <c r="X150" s="73"/>
      <c r="Y150" s="73"/>
      <c r="Z150" s="73"/>
      <c r="AA150" s="73"/>
      <c r="AB150" s="73"/>
      <c r="AC150" s="73"/>
      <c r="AD150" s="73"/>
      <c r="AE150" s="73"/>
      <c r="AF150" s="73"/>
      <c r="AG150" s="73"/>
      <c r="AH150" s="73"/>
      <c r="AI150" s="73"/>
      <c r="AJ150" s="73"/>
      <c r="AK150" s="73"/>
      <c r="AL150" s="73"/>
      <c r="AM150" s="73"/>
    </row>
    <row r="151" spans="1:39" s="87" customFormat="1" ht="32.25" customHeight="1" x14ac:dyDescent="0.2">
      <c r="A151" s="111"/>
      <c r="B151" s="112"/>
      <c r="C151" s="15" t="s">
        <v>291</v>
      </c>
      <c r="D151" s="21">
        <v>2100</v>
      </c>
      <c r="E151" s="16" t="s">
        <v>319</v>
      </c>
      <c r="F151" s="270" t="s">
        <v>320</v>
      </c>
      <c r="G151" s="271" t="s">
        <v>320</v>
      </c>
      <c r="H151" s="18">
        <v>0</v>
      </c>
      <c r="I151" s="18">
        <f>D151*0.5</f>
        <v>1050</v>
      </c>
      <c r="J151" s="73"/>
      <c r="K151" s="73"/>
      <c r="L151" s="73"/>
      <c r="M151" s="73"/>
      <c r="N151" s="73"/>
      <c r="O151" s="73"/>
      <c r="P151" s="73"/>
      <c r="Q151" s="73"/>
      <c r="R151" s="73"/>
      <c r="S151" s="73"/>
      <c r="T151" s="73"/>
      <c r="U151" s="73"/>
      <c r="V151" s="73"/>
      <c r="W151" s="73"/>
      <c r="X151" s="73"/>
      <c r="Y151" s="73"/>
      <c r="Z151" s="73"/>
      <c r="AA151" s="73"/>
      <c r="AB151" s="73"/>
      <c r="AC151" s="73"/>
      <c r="AD151" s="73"/>
      <c r="AE151" s="73"/>
      <c r="AF151" s="73"/>
      <c r="AG151" s="73"/>
      <c r="AH151" s="73"/>
      <c r="AI151" s="73"/>
      <c r="AJ151" s="73"/>
      <c r="AK151" s="73"/>
      <c r="AL151" s="73"/>
      <c r="AM151" s="73"/>
    </row>
    <row r="152" spans="1:39" s="87" customFormat="1" ht="32.25" customHeight="1" x14ac:dyDescent="0.2">
      <c r="A152" s="111"/>
      <c r="B152" s="112"/>
      <c r="C152" s="15" t="s">
        <v>292</v>
      </c>
      <c r="D152" s="21">
        <v>1160</v>
      </c>
      <c r="E152" s="16" t="s">
        <v>322</v>
      </c>
      <c r="F152" s="270" t="s">
        <v>309</v>
      </c>
      <c r="G152" s="271" t="s">
        <v>309</v>
      </c>
      <c r="H152" s="18">
        <v>0</v>
      </c>
      <c r="I152" s="18">
        <v>0</v>
      </c>
      <c r="J152" s="73"/>
      <c r="K152" s="73"/>
      <c r="L152" s="73"/>
      <c r="M152" s="73"/>
      <c r="N152" s="73"/>
      <c r="O152" s="73"/>
      <c r="P152" s="73"/>
      <c r="Q152" s="73"/>
      <c r="R152" s="73"/>
      <c r="S152" s="73"/>
      <c r="T152" s="73"/>
      <c r="U152" s="73"/>
      <c r="V152" s="73"/>
      <c r="W152" s="73"/>
      <c r="X152" s="73"/>
      <c r="Y152" s="73"/>
      <c r="Z152" s="73"/>
      <c r="AA152" s="73"/>
      <c r="AB152" s="73"/>
      <c r="AC152" s="73"/>
      <c r="AD152" s="73"/>
      <c r="AE152" s="73"/>
      <c r="AF152" s="73"/>
      <c r="AG152" s="73"/>
      <c r="AH152" s="73"/>
      <c r="AI152" s="73"/>
      <c r="AJ152" s="73"/>
      <c r="AK152" s="73"/>
      <c r="AL152" s="73"/>
      <c r="AM152" s="73"/>
    </row>
    <row r="153" spans="1:39" s="87" customFormat="1" ht="32.25" customHeight="1" x14ac:dyDescent="0.2">
      <c r="A153" s="111"/>
      <c r="B153" s="112"/>
      <c r="C153" s="15" t="s">
        <v>293</v>
      </c>
      <c r="D153" s="21">
        <v>3702</v>
      </c>
      <c r="E153" s="16" t="s">
        <v>222</v>
      </c>
      <c r="F153" s="270" t="s">
        <v>228</v>
      </c>
      <c r="G153" s="271" t="s">
        <v>228</v>
      </c>
      <c r="H153" s="18">
        <v>0</v>
      </c>
      <c r="I153" s="18">
        <v>0</v>
      </c>
      <c r="J153" s="73"/>
      <c r="K153" s="73"/>
      <c r="L153" s="73"/>
      <c r="M153" s="73"/>
      <c r="N153" s="73"/>
      <c r="O153" s="73"/>
      <c r="P153" s="73"/>
      <c r="Q153" s="73"/>
      <c r="R153" s="73"/>
      <c r="S153" s="73"/>
      <c r="T153" s="73"/>
      <c r="U153" s="73"/>
      <c r="V153" s="73"/>
      <c r="W153" s="73"/>
      <c r="X153" s="73"/>
      <c r="Y153" s="73"/>
      <c r="Z153" s="73"/>
      <c r="AA153" s="73"/>
      <c r="AB153" s="73"/>
      <c r="AC153" s="73"/>
      <c r="AD153" s="73"/>
      <c r="AE153" s="73"/>
      <c r="AF153" s="73"/>
      <c r="AG153" s="73"/>
      <c r="AH153" s="73"/>
      <c r="AI153" s="73"/>
      <c r="AJ153" s="73"/>
      <c r="AK153" s="73"/>
      <c r="AL153" s="73"/>
      <c r="AM153" s="73"/>
    </row>
    <row r="154" spans="1:39" s="87" customFormat="1" ht="32.25" customHeight="1" x14ac:dyDescent="0.2">
      <c r="A154" s="111"/>
      <c r="B154" s="112"/>
      <c r="C154" s="15" t="s">
        <v>280</v>
      </c>
      <c r="D154" s="21">
        <v>1860</v>
      </c>
      <c r="E154" s="16" t="s">
        <v>314</v>
      </c>
      <c r="F154" s="270" t="s">
        <v>315</v>
      </c>
      <c r="G154" s="271" t="s">
        <v>315</v>
      </c>
      <c r="H154" s="18">
        <v>0</v>
      </c>
      <c r="I154" s="18">
        <f>D154*0.95</f>
        <v>1767</v>
      </c>
      <c r="J154" s="73"/>
      <c r="K154" s="73"/>
      <c r="L154" s="73"/>
      <c r="M154" s="73"/>
      <c r="N154" s="73"/>
      <c r="O154" s="73"/>
      <c r="P154" s="73"/>
      <c r="Q154" s="73"/>
      <c r="R154" s="73"/>
      <c r="S154" s="73"/>
      <c r="T154" s="73"/>
      <c r="U154" s="73"/>
      <c r="V154" s="73"/>
      <c r="W154" s="73"/>
      <c r="X154" s="73"/>
      <c r="Y154" s="73"/>
      <c r="Z154" s="73"/>
      <c r="AA154" s="73"/>
      <c r="AB154" s="73"/>
      <c r="AC154" s="73"/>
      <c r="AD154" s="73"/>
      <c r="AE154" s="73"/>
      <c r="AF154" s="73"/>
      <c r="AG154" s="73"/>
      <c r="AH154" s="73"/>
      <c r="AI154" s="73"/>
      <c r="AJ154" s="73"/>
      <c r="AK154" s="73"/>
      <c r="AL154" s="73"/>
      <c r="AM154" s="73"/>
    </row>
    <row r="155" spans="1:39" s="87" customFormat="1" ht="39.6" customHeight="1" x14ac:dyDescent="0.2">
      <c r="A155" s="111"/>
      <c r="B155" s="112"/>
      <c r="C155" s="15" t="s">
        <v>294</v>
      </c>
      <c r="D155" s="21">
        <v>1246</v>
      </c>
      <c r="E155" s="168" t="s">
        <v>321</v>
      </c>
      <c r="F155" s="270" t="s">
        <v>228</v>
      </c>
      <c r="G155" s="271" t="s">
        <v>228</v>
      </c>
      <c r="H155" s="18">
        <v>0</v>
      </c>
      <c r="I155" s="18">
        <v>0</v>
      </c>
      <c r="J155" s="73"/>
      <c r="K155" s="73"/>
      <c r="L155" s="73"/>
      <c r="M155" s="73"/>
      <c r="N155" s="73"/>
      <c r="O155" s="73"/>
      <c r="P155" s="73"/>
      <c r="Q155" s="73"/>
      <c r="R155" s="73"/>
      <c r="S155" s="73"/>
      <c r="T155" s="73"/>
      <c r="U155" s="73"/>
      <c r="V155" s="73"/>
      <c r="W155" s="73"/>
      <c r="X155" s="73"/>
      <c r="Y155" s="73"/>
      <c r="Z155" s="73"/>
      <c r="AA155" s="73"/>
      <c r="AB155" s="73"/>
      <c r="AC155" s="73"/>
      <c r="AD155" s="73"/>
      <c r="AE155" s="73"/>
      <c r="AF155" s="73"/>
      <c r="AG155" s="73"/>
      <c r="AH155" s="73"/>
      <c r="AI155" s="73"/>
      <c r="AJ155" s="73"/>
      <c r="AK155" s="73"/>
      <c r="AL155" s="73"/>
      <c r="AM155" s="73"/>
    </row>
    <row r="156" spans="1:39" s="87" customFormat="1" ht="32.25" customHeight="1" x14ac:dyDescent="0.2">
      <c r="A156" s="111"/>
      <c r="B156" s="112"/>
      <c r="C156" s="15" t="s">
        <v>295</v>
      </c>
      <c r="D156" s="21">
        <v>730</v>
      </c>
      <c r="E156" s="16" t="s">
        <v>322</v>
      </c>
      <c r="F156" s="270" t="s">
        <v>315</v>
      </c>
      <c r="G156" s="271" t="s">
        <v>315</v>
      </c>
      <c r="H156" s="18">
        <v>0</v>
      </c>
      <c r="I156" s="18">
        <f>D156*0.95</f>
        <v>693.5</v>
      </c>
      <c r="J156" s="73"/>
      <c r="K156" s="73"/>
      <c r="L156" s="73"/>
      <c r="M156" s="73"/>
      <c r="N156" s="73"/>
      <c r="O156" s="73"/>
      <c r="P156" s="73"/>
      <c r="Q156" s="73"/>
      <c r="R156" s="73"/>
      <c r="S156" s="73"/>
      <c r="T156" s="73"/>
      <c r="U156" s="73"/>
      <c r="V156" s="73"/>
      <c r="W156" s="73"/>
      <c r="X156" s="73"/>
      <c r="Y156" s="73"/>
      <c r="Z156" s="73"/>
      <c r="AA156" s="73"/>
      <c r="AB156" s="73"/>
      <c r="AC156" s="73"/>
      <c r="AD156" s="73"/>
      <c r="AE156" s="73"/>
      <c r="AF156" s="73"/>
      <c r="AG156" s="73"/>
      <c r="AH156" s="73"/>
      <c r="AI156" s="73"/>
      <c r="AJ156" s="73"/>
      <c r="AK156" s="73"/>
      <c r="AL156" s="73"/>
      <c r="AM156" s="73"/>
    </row>
    <row r="157" spans="1:39" s="87" customFormat="1" ht="44.45" customHeight="1" x14ac:dyDescent="0.2">
      <c r="A157" s="111"/>
      <c r="B157" s="112"/>
      <c r="C157" s="15" t="s">
        <v>296</v>
      </c>
      <c r="D157" s="21">
        <v>39000</v>
      </c>
      <c r="E157" s="168" t="s">
        <v>299</v>
      </c>
      <c r="F157" s="270" t="s">
        <v>300</v>
      </c>
      <c r="G157" s="271" t="s">
        <v>300</v>
      </c>
      <c r="H157" s="18">
        <v>0</v>
      </c>
      <c r="I157" s="18">
        <f>D157*0.5</f>
        <v>19500</v>
      </c>
      <c r="J157" s="73"/>
      <c r="K157" s="73"/>
      <c r="L157" s="73"/>
      <c r="M157" s="73"/>
      <c r="N157" s="73"/>
      <c r="O157" s="73"/>
      <c r="P157" s="73"/>
      <c r="Q157" s="73"/>
      <c r="R157" s="73"/>
      <c r="S157" s="73"/>
      <c r="T157" s="73"/>
      <c r="U157" s="73"/>
      <c r="V157" s="73"/>
      <c r="W157" s="73"/>
      <c r="X157" s="73"/>
      <c r="Y157" s="73"/>
      <c r="Z157" s="73"/>
      <c r="AA157" s="73"/>
      <c r="AB157" s="73"/>
      <c r="AC157" s="73"/>
      <c r="AD157" s="73"/>
      <c r="AE157" s="73"/>
      <c r="AF157" s="73"/>
      <c r="AG157" s="73"/>
      <c r="AH157" s="73"/>
      <c r="AI157" s="73"/>
      <c r="AJ157" s="73"/>
      <c r="AK157" s="73"/>
      <c r="AL157" s="73"/>
      <c r="AM157" s="73"/>
    </row>
    <row r="158" spans="1:39" s="87" customFormat="1" ht="29.45" customHeight="1" x14ac:dyDescent="0.2">
      <c r="A158" s="111"/>
      <c r="B158" s="112"/>
      <c r="C158" s="169" t="s">
        <v>333</v>
      </c>
      <c r="D158" s="21">
        <v>73351</v>
      </c>
      <c r="E158" s="16" t="s">
        <v>334</v>
      </c>
      <c r="F158" s="270" t="s">
        <v>229</v>
      </c>
      <c r="G158" s="271" t="s">
        <v>229</v>
      </c>
      <c r="H158" s="18">
        <v>0</v>
      </c>
      <c r="I158" s="18">
        <f>D158</f>
        <v>73351</v>
      </c>
      <c r="J158" s="73"/>
      <c r="K158" s="73"/>
      <c r="L158" s="73"/>
      <c r="M158" s="73"/>
      <c r="N158" s="73"/>
      <c r="O158" s="73"/>
      <c r="P158" s="73"/>
      <c r="Q158" s="73"/>
      <c r="R158" s="73"/>
      <c r="S158" s="73"/>
      <c r="T158" s="73"/>
      <c r="U158" s="73"/>
      <c r="V158" s="73"/>
      <c r="W158" s="73"/>
      <c r="X158" s="73"/>
      <c r="Y158" s="73"/>
      <c r="Z158" s="73"/>
      <c r="AA158" s="73"/>
      <c r="AB158" s="73"/>
      <c r="AC158" s="73"/>
      <c r="AD158" s="73"/>
      <c r="AE158" s="73"/>
      <c r="AF158" s="73"/>
      <c r="AG158" s="73"/>
      <c r="AH158" s="73"/>
      <c r="AI158" s="73"/>
      <c r="AJ158" s="73"/>
      <c r="AK158" s="73"/>
      <c r="AL158" s="73"/>
      <c r="AM158" s="73"/>
    </row>
    <row r="159" spans="1:39" s="87" customFormat="1" ht="32.25" customHeight="1" x14ac:dyDescent="0.2">
      <c r="A159" s="111"/>
      <c r="B159" s="112"/>
      <c r="C159" s="15" t="s">
        <v>297</v>
      </c>
      <c r="D159" s="21">
        <v>23643</v>
      </c>
      <c r="E159" s="16" t="s">
        <v>323</v>
      </c>
      <c r="F159" s="270" t="s">
        <v>229</v>
      </c>
      <c r="G159" s="271" t="s">
        <v>229</v>
      </c>
      <c r="H159" s="18">
        <v>0</v>
      </c>
      <c r="I159" s="18">
        <f>D159</f>
        <v>23643</v>
      </c>
      <c r="J159" s="73"/>
      <c r="K159" s="73"/>
      <c r="L159" s="73"/>
      <c r="M159" s="73"/>
      <c r="N159" s="73"/>
      <c r="O159" s="73"/>
      <c r="P159" s="73"/>
      <c r="Q159" s="73"/>
      <c r="R159" s="73"/>
      <c r="S159" s="73"/>
      <c r="T159" s="73"/>
      <c r="U159" s="73"/>
      <c r="V159" s="73"/>
      <c r="W159" s="73"/>
      <c r="X159" s="73"/>
      <c r="Y159" s="73"/>
      <c r="Z159" s="73"/>
      <c r="AA159" s="73"/>
      <c r="AB159" s="73"/>
      <c r="AC159" s="73"/>
      <c r="AD159" s="73"/>
      <c r="AE159" s="73"/>
      <c r="AF159" s="73"/>
      <c r="AG159" s="73"/>
      <c r="AH159" s="73"/>
      <c r="AI159" s="73"/>
      <c r="AJ159" s="73"/>
      <c r="AK159" s="73"/>
      <c r="AL159" s="73"/>
      <c r="AM159" s="73"/>
    </row>
    <row r="160" spans="1:39" s="87" customFormat="1" ht="32.25" customHeight="1" x14ac:dyDescent="0.2">
      <c r="A160" s="111"/>
      <c r="B160" s="112"/>
      <c r="C160" s="15" t="s">
        <v>298</v>
      </c>
      <c r="D160" s="21">
        <v>16565</v>
      </c>
      <c r="E160" s="16" t="s">
        <v>322</v>
      </c>
      <c r="F160" s="270" t="s">
        <v>320</v>
      </c>
      <c r="G160" s="271" t="s">
        <v>320</v>
      </c>
      <c r="H160" s="18">
        <v>0</v>
      </c>
      <c r="I160" s="18">
        <f>D160*0.5</f>
        <v>8282.5</v>
      </c>
      <c r="J160" s="73"/>
      <c r="K160" s="73"/>
      <c r="L160" s="73"/>
      <c r="M160" s="73"/>
      <c r="N160" s="73"/>
      <c r="O160" s="73"/>
      <c r="P160" s="73"/>
      <c r="Q160" s="73"/>
      <c r="R160" s="73"/>
      <c r="S160" s="73"/>
      <c r="T160" s="73"/>
      <c r="U160" s="73"/>
      <c r="V160" s="73"/>
      <c r="W160" s="73"/>
      <c r="X160" s="73"/>
      <c r="Y160" s="73"/>
      <c r="Z160" s="73"/>
      <c r="AA160" s="73"/>
      <c r="AB160" s="73"/>
      <c r="AC160" s="73"/>
      <c r="AD160" s="73"/>
      <c r="AE160" s="73"/>
      <c r="AF160" s="73"/>
      <c r="AG160" s="73"/>
      <c r="AH160" s="73"/>
      <c r="AI160" s="73"/>
      <c r="AJ160" s="73"/>
      <c r="AK160" s="73"/>
      <c r="AL160" s="73"/>
      <c r="AM160" s="73"/>
    </row>
    <row r="161" spans="1:47" s="87" customFormat="1" ht="32.25" customHeight="1" x14ac:dyDescent="0.2">
      <c r="A161" s="111">
        <v>6</v>
      </c>
      <c r="B161" s="112" t="s">
        <v>84</v>
      </c>
      <c r="C161" s="15"/>
      <c r="D161" s="21"/>
      <c r="E161" s="18"/>
      <c r="F161" s="270"/>
      <c r="G161" s="271"/>
      <c r="H161" s="18"/>
      <c r="I161" s="18"/>
      <c r="J161" s="73"/>
      <c r="K161" s="73"/>
      <c r="L161" s="73"/>
      <c r="M161" s="73"/>
      <c r="N161" s="73"/>
      <c r="O161" s="73"/>
      <c r="P161" s="73"/>
      <c r="Q161" s="73"/>
      <c r="R161" s="73"/>
      <c r="S161" s="73"/>
      <c r="T161" s="73"/>
      <c r="U161" s="73"/>
      <c r="V161" s="73"/>
      <c r="W161" s="73"/>
      <c r="X161" s="73"/>
      <c r="Y161" s="73"/>
      <c r="Z161" s="73"/>
      <c r="AA161" s="73"/>
      <c r="AB161" s="73"/>
      <c r="AC161" s="73"/>
      <c r="AD161" s="73"/>
      <c r="AE161" s="73"/>
      <c r="AF161" s="73"/>
      <c r="AG161" s="73"/>
      <c r="AH161" s="73"/>
      <c r="AI161" s="73"/>
      <c r="AJ161" s="73"/>
      <c r="AK161" s="73"/>
      <c r="AL161" s="73"/>
      <c r="AM161" s="73"/>
    </row>
    <row r="162" spans="1:47" s="87" customFormat="1" ht="32.25" customHeight="1" x14ac:dyDescent="0.2">
      <c r="A162" s="111">
        <v>7</v>
      </c>
      <c r="B162" s="112" t="s">
        <v>85</v>
      </c>
      <c r="C162" s="15"/>
      <c r="D162" s="21"/>
      <c r="E162" s="16"/>
      <c r="F162" s="270"/>
      <c r="G162" s="271"/>
      <c r="H162" s="18"/>
      <c r="I162" s="18"/>
      <c r="J162" s="73"/>
      <c r="K162" s="73"/>
      <c r="L162" s="73"/>
      <c r="M162" s="73"/>
      <c r="N162" s="73"/>
      <c r="O162" s="73"/>
      <c r="P162" s="73"/>
      <c r="Q162" s="73"/>
      <c r="R162" s="73"/>
      <c r="S162" s="73"/>
      <c r="T162" s="73"/>
      <c r="U162" s="73"/>
      <c r="V162" s="73"/>
      <c r="W162" s="73"/>
      <c r="X162" s="73"/>
      <c r="Y162" s="73"/>
      <c r="Z162" s="73"/>
      <c r="AA162" s="73"/>
      <c r="AB162" s="73"/>
      <c r="AC162" s="73"/>
      <c r="AD162" s="73"/>
      <c r="AE162" s="73"/>
      <c r="AF162" s="73"/>
      <c r="AG162" s="73"/>
      <c r="AH162" s="73"/>
      <c r="AI162" s="73"/>
      <c r="AJ162" s="73"/>
      <c r="AK162" s="73"/>
      <c r="AL162" s="73"/>
      <c r="AM162" s="73"/>
    </row>
    <row r="163" spans="1:47" s="87" customFormat="1" ht="32.25" customHeight="1" x14ac:dyDescent="0.2">
      <c r="A163" s="111">
        <v>8</v>
      </c>
      <c r="B163" s="112" t="s">
        <v>86</v>
      </c>
      <c r="C163" s="14" t="s">
        <v>238</v>
      </c>
      <c r="D163" s="20">
        <v>233.7</v>
      </c>
      <c r="E163" s="16" t="s">
        <v>305</v>
      </c>
      <c r="F163" s="270" t="s">
        <v>325</v>
      </c>
      <c r="G163" s="271" t="s">
        <v>325</v>
      </c>
      <c r="H163" s="19">
        <v>0</v>
      </c>
      <c r="I163" s="18">
        <f>D163</f>
        <v>233.7</v>
      </c>
      <c r="J163" s="73"/>
      <c r="K163" s="73"/>
      <c r="L163" s="73"/>
      <c r="M163" s="73"/>
      <c r="N163" s="73"/>
      <c r="O163" s="73"/>
      <c r="P163" s="73"/>
      <c r="Q163" s="73"/>
      <c r="R163" s="73"/>
      <c r="S163" s="73"/>
      <c r="T163" s="73"/>
      <c r="U163" s="73"/>
      <c r="V163" s="73"/>
      <c r="W163" s="73"/>
      <c r="X163" s="73"/>
      <c r="Y163" s="73"/>
      <c r="Z163" s="73"/>
      <c r="AA163" s="73"/>
      <c r="AB163" s="73"/>
      <c r="AC163" s="73"/>
      <c r="AD163" s="73"/>
      <c r="AE163" s="73"/>
      <c r="AF163" s="73"/>
      <c r="AG163" s="73"/>
      <c r="AH163" s="73"/>
      <c r="AI163" s="73"/>
      <c r="AJ163" s="73"/>
      <c r="AK163" s="73"/>
      <c r="AL163" s="73"/>
      <c r="AM163" s="73"/>
    </row>
    <row r="164" spans="1:47" s="87" customFormat="1" ht="32.25" customHeight="1" x14ac:dyDescent="0.2">
      <c r="A164" s="111"/>
      <c r="B164" s="112"/>
      <c r="C164" s="14" t="s">
        <v>272</v>
      </c>
      <c r="D164" s="20">
        <v>26406</v>
      </c>
      <c r="E164" s="16" t="s">
        <v>335</v>
      </c>
      <c r="F164" s="270" t="s">
        <v>300</v>
      </c>
      <c r="G164" s="271" t="s">
        <v>300</v>
      </c>
      <c r="H164" s="19">
        <v>0</v>
      </c>
      <c r="I164" s="18">
        <f>D164*0.95</f>
        <v>25085.699999999997</v>
      </c>
      <c r="J164" s="73"/>
      <c r="K164" s="73"/>
      <c r="L164" s="73"/>
      <c r="M164" s="73"/>
      <c r="N164" s="73"/>
      <c r="O164" s="73"/>
      <c r="P164" s="73"/>
      <c r="Q164" s="73"/>
      <c r="R164" s="73"/>
      <c r="S164" s="73"/>
      <c r="T164" s="73"/>
      <c r="U164" s="73"/>
      <c r="V164" s="73"/>
      <c r="W164" s="73"/>
      <c r="X164" s="73"/>
      <c r="Y164" s="73"/>
      <c r="Z164" s="73"/>
      <c r="AA164" s="73"/>
      <c r="AB164" s="73"/>
      <c r="AC164" s="73"/>
      <c r="AD164" s="73"/>
      <c r="AE164" s="73"/>
      <c r="AF164" s="73"/>
      <c r="AG164" s="73"/>
      <c r="AH164" s="73"/>
      <c r="AI164" s="73"/>
      <c r="AJ164" s="73"/>
      <c r="AK164" s="73"/>
      <c r="AL164" s="73"/>
      <c r="AM164" s="73"/>
    </row>
    <row r="165" spans="1:47" s="87" customFormat="1" ht="32.25" customHeight="1" x14ac:dyDescent="0.2">
      <c r="A165" s="111"/>
      <c r="B165" s="112"/>
      <c r="C165" s="14" t="s">
        <v>274</v>
      </c>
      <c r="D165" s="20">
        <v>204</v>
      </c>
      <c r="E165" s="16" t="s">
        <v>335</v>
      </c>
      <c r="F165" s="270" t="s">
        <v>229</v>
      </c>
      <c r="G165" s="271" t="s">
        <v>229</v>
      </c>
      <c r="H165" s="19">
        <v>0</v>
      </c>
      <c r="I165" s="18">
        <f>D165</f>
        <v>204</v>
      </c>
      <c r="J165" s="73"/>
      <c r="K165" s="73"/>
      <c r="L165" s="73"/>
      <c r="M165" s="73"/>
      <c r="N165" s="73"/>
      <c r="O165" s="73"/>
      <c r="P165" s="73"/>
      <c r="Q165" s="73"/>
      <c r="R165" s="73"/>
      <c r="S165" s="73"/>
      <c r="T165" s="73"/>
      <c r="U165" s="73"/>
      <c r="V165" s="73"/>
      <c r="W165" s="73"/>
      <c r="X165" s="73"/>
      <c r="Y165" s="73"/>
      <c r="Z165" s="73"/>
      <c r="AA165" s="73"/>
      <c r="AB165" s="73"/>
      <c r="AC165" s="73"/>
      <c r="AD165" s="73"/>
      <c r="AE165" s="73"/>
      <c r="AF165" s="73"/>
      <c r="AG165" s="73"/>
      <c r="AH165" s="73"/>
      <c r="AI165" s="73"/>
      <c r="AJ165" s="73"/>
      <c r="AK165" s="73"/>
      <c r="AL165" s="73"/>
      <c r="AM165" s="73"/>
    </row>
    <row r="166" spans="1:47" s="87" customFormat="1" ht="32.25" customHeight="1" x14ac:dyDescent="0.2">
      <c r="A166" s="111"/>
      <c r="B166" s="112"/>
      <c r="C166" s="14" t="s">
        <v>218</v>
      </c>
      <c r="D166" s="20">
        <v>2713920</v>
      </c>
      <c r="E166" s="16" t="s">
        <v>224</v>
      </c>
      <c r="F166" s="270" t="s">
        <v>225</v>
      </c>
      <c r="G166" s="271" t="s">
        <v>225</v>
      </c>
      <c r="H166" s="19">
        <v>0</v>
      </c>
      <c r="I166" s="19">
        <v>0</v>
      </c>
      <c r="J166" s="73"/>
      <c r="K166" s="73"/>
      <c r="L166" s="73"/>
      <c r="M166" s="73"/>
      <c r="N166" s="73"/>
      <c r="O166" s="73"/>
      <c r="P166" s="73"/>
      <c r="Q166" s="73"/>
      <c r="R166" s="73"/>
      <c r="S166" s="73"/>
      <c r="T166" s="73"/>
      <c r="U166" s="73"/>
      <c r="V166" s="73"/>
      <c r="W166" s="73"/>
      <c r="X166" s="73"/>
      <c r="Y166" s="73"/>
      <c r="Z166" s="73"/>
      <c r="AA166" s="73"/>
      <c r="AB166" s="73"/>
      <c r="AC166" s="73"/>
      <c r="AD166" s="73"/>
      <c r="AE166" s="73"/>
      <c r="AF166" s="73"/>
      <c r="AG166" s="73"/>
      <c r="AH166" s="73"/>
      <c r="AI166" s="73"/>
      <c r="AJ166" s="73"/>
      <c r="AK166" s="73"/>
      <c r="AL166" s="73"/>
      <c r="AM166" s="73"/>
    </row>
    <row r="167" spans="1:47" s="87" customFormat="1" ht="32.25" customHeight="1" x14ac:dyDescent="0.2">
      <c r="A167" s="111"/>
      <c r="B167" s="112"/>
      <c r="C167" s="14" t="s">
        <v>271</v>
      </c>
      <c r="D167" s="20">
        <v>4500</v>
      </c>
      <c r="E167" s="16" t="s">
        <v>305</v>
      </c>
      <c r="F167" s="270" t="s">
        <v>310</v>
      </c>
      <c r="G167" s="271" t="s">
        <v>310</v>
      </c>
      <c r="H167" s="19">
        <v>0</v>
      </c>
      <c r="I167" s="18">
        <f>D167*0.95</f>
        <v>4275</v>
      </c>
      <c r="J167" s="73"/>
      <c r="K167" s="73"/>
      <c r="L167" s="73"/>
      <c r="M167" s="73"/>
      <c r="N167" s="73"/>
      <c r="O167" s="73"/>
      <c r="P167" s="73"/>
      <c r="Q167" s="73"/>
      <c r="R167" s="73"/>
      <c r="S167" s="73"/>
      <c r="T167" s="73"/>
      <c r="U167" s="73"/>
      <c r="V167" s="73"/>
      <c r="W167" s="73"/>
      <c r="X167" s="73"/>
      <c r="Y167" s="73"/>
      <c r="Z167" s="73"/>
      <c r="AA167" s="73"/>
      <c r="AB167" s="73"/>
      <c r="AC167" s="73"/>
      <c r="AD167" s="73"/>
      <c r="AE167" s="73"/>
      <c r="AF167" s="73"/>
      <c r="AG167" s="73"/>
      <c r="AH167" s="73"/>
      <c r="AI167" s="73"/>
      <c r="AJ167" s="73"/>
      <c r="AK167" s="73"/>
      <c r="AL167" s="73"/>
      <c r="AM167" s="73"/>
    </row>
    <row r="168" spans="1:47" s="87" customFormat="1" ht="32.25" customHeight="1" x14ac:dyDescent="0.2">
      <c r="A168" s="111"/>
      <c r="B168" s="112"/>
      <c r="C168" s="14" t="s">
        <v>273</v>
      </c>
      <c r="D168" s="20">
        <v>64000</v>
      </c>
      <c r="E168" s="16" t="s">
        <v>222</v>
      </c>
      <c r="F168" s="270" t="s">
        <v>324</v>
      </c>
      <c r="G168" s="271" t="s">
        <v>324</v>
      </c>
      <c r="H168" s="19">
        <v>0</v>
      </c>
      <c r="I168" s="18">
        <f>D168*0.95</f>
        <v>60800</v>
      </c>
      <c r="J168" s="73"/>
      <c r="K168" s="73"/>
      <c r="L168" s="73"/>
      <c r="M168" s="73"/>
      <c r="N168" s="73"/>
      <c r="O168" s="73"/>
      <c r="P168" s="73"/>
      <c r="Q168" s="73"/>
      <c r="R168" s="73"/>
      <c r="S168" s="73"/>
      <c r="T168" s="73"/>
      <c r="U168" s="73"/>
      <c r="V168" s="73"/>
      <c r="W168" s="73"/>
      <c r="X168" s="73"/>
      <c r="Y168" s="73"/>
      <c r="Z168" s="73"/>
      <c r="AA168" s="73"/>
      <c r="AB168" s="73"/>
      <c r="AC168" s="73"/>
      <c r="AD168" s="73"/>
      <c r="AE168" s="73"/>
      <c r="AF168" s="73"/>
      <c r="AG168" s="73"/>
      <c r="AH168" s="73"/>
      <c r="AI168" s="73"/>
      <c r="AJ168" s="73"/>
      <c r="AK168" s="73"/>
      <c r="AL168" s="73"/>
      <c r="AM168" s="73"/>
    </row>
    <row r="169" spans="1:47" s="87" customFormat="1" ht="32.25" customHeight="1" thickBot="1" x14ac:dyDescent="0.25">
      <c r="A169" s="111"/>
      <c r="B169" s="112"/>
      <c r="C169" s="14" t="s">
        <v>235</v>
      </c>
      <c r="D169" s="20">
        <v>133245</v>
      </c>
      <c r="E169" s="16" t="s">
        <v>222</v>
      </c>
      <c r="F169" s="270" t="s">
        <v>324</v>
      </c>
      <c r="G169" s="271" t="s">
        <v>324</v>
      </c>
      <c r="H169" s="19">
        <v>0</v>
      </c>
      <c r="I169" s="18">
        <f>D169*0.95</f>
        <v>126582.75</v>
      </c>
      <c r="J169" s="73"/>
      <c r="K169" s="73"/>
      <c r="L169" s="73"/>
      <c r="M169" s="73"/>
      <c r="N169" s="73"/>
      <c r="O169" s="73"/>
      <c r="P169" s="73"/>
      <c r="Q169" s="73"/>
      <c r="R169" s="73"/>
      <c r="S169" s="73"/>
      <c r="T169" s="73"/>
      <c r="U169" s="73"/>
      <c r="V169" s="73"/>
      <c r="W169" s="73"/>
      <c r="X169" s="73"/>
      <c r="Y169" s="73"/>
      <c r="Z169" s="73"/>
      <c r="AA169" s="73"/>
      <c r="AB169" s="73"/>
      <c r="AC169" s="73"/>
      <c r="AD169" s="73"/>
      <c r="AE169" s="73"/>
      <c r="AF169" s="73"/>
      <c r="AG169" s="73"/>
      <c r="AH169" s="73"/>
      <c r="AI169" s="73"/>
      <c r="AJ169" s="73"/>
      <c r="AK169" s="73"/>
      <c r="AL169" s="73"/>
      <c r="AM169" s="73"/>
    </row>
    <row r="170" spans="1:47" s="118" customFormat="1" ht="33" customHeight="1" thickBot="1" x14ac:dyDescent="0.25">
      <c r="A170" s="87"/>
      <c r="B170" s="87"/>
      <c r="C170" s="114" t="s">
        <v>143</v>
      </c>
      <c r="D170" s="54">
        <f>SUM(D56:D163)</f>
        <v>136683227.5</v>
      </c>
      <c r="E170" s="346"/>
      <c r="F170" s="346"/>
      <c r="G170" s="346"/>
      <c r="H170" s="56">
        <f>SUM(H56:H163)</f>
        <v>0</v>
      </c>
      <c r="I170" s="56">
        <f>SUM(I56:I163)</f>
        <v>68985436.700000003</v>
      </c>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116"/>
      <c r="AI170" s="116"/>
      <c r="AJ170" s="116"/>
      <c r="AK170" s="116"/>
    </row>
    <row r="171" spans="1:47" s="118" customFormat="1" ht="33" customHeight="1" thickBot="1" x14ac:dyDescent="0.25">
      <c r="A171" s="90"/>
      <c r="B171" s="90"/>
      <c r="C171" s="115" t="s">
        <v>154</v>
      </c>
      <c r="D171" s="59">
        <f>D170/$C$6</f>
        <v>4480.9765432908234</v>
      </c>
      <c r="E171" s="347"/>
      <c r="F171" s="347"/>
      <c r="G171" s="347"/>
      <c r="H171" s="60">
        <f t="shared" ref="H171:I171" si="3">H170/$C$6</f>
        <v>0</v>
      </c>
      <c r="I171" s="60">
        <f t="shared" si="3"/>
        <v>2261.5951447398616</v>
      </c>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116"/>
      <c r="AI171" s="116"/>
      <c r="AJ171" s="116"/>
      <c r="AK171" s="116"/>
    </row>
    <row r="172" spans="1:47" s="118" customFormat="1" ht="27" customHeight="1" x14ac:dyDescent="0.2">
      <c r="A172" s="90"/>
      <c r="B172" s="90"/>
      <c r="C172" s="89"/>
      <c r="D172" s="89"/>
      <c r="E172" s="89"/>
      <c r="F172" s="89"/>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116"/>
      <c r="AI172" s="116"/>
      <c r="AJ172" s="116"/>
      <c r="AK172" s="116"/>
      <c r="AL172" s="116"/>
      <c r="AM172" s="116"/>
      <c r="AN172" s="116"/>
      <c r="AO172" s="116"/>
      <c r="AP172" s="116"/>
      <c r="AQ172" s="116"/>
      <c r="AR172" s="116"/>
      <c r="AS172" s="116"/>
      <c r="AT172" s="116"/>
      <c r="AU172" s="116"/>
    </row>
    <row r="173" spans="1:47" s="118" customFormat="1" ht="87.75" customHeight="1" x14ac:dyDescent="0.2">
      <c r="A173" s="208" t="s">
        <v>171</v>
      </c>
      <c r="B173" s="209"/>
      <c r="C173" s="31" t="s">
        <v>133</v>
      </c>
      <c r="D173" s="89"/>
      <c r="E173" s="89"/>
      <c r="F173" s="89"/>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116"/>
      <c r="AI173" s="116"/>
      <c r="AJ173" s="116"/>
      <c r="AK173" s="116"/>
      <c r="AL173" s="116"/>
      <c r="AM173" s="116"/>
      <c r="AN173" s="116"/>
      <c r="AO173" s="116"/>
      <c r="AP173" s="116"/>
      <c r="AQ173" s="116"/>
      <c r="AR173" s="116"/>
      <c r="AS173" s="116"/>
      <c r="AT173" s="116"/>
      <c r="AU173" s="116"/>
    </row>
    <row r="174" spans="1:47" s="118" customFormat="1" ht="31.5" customHeight="1" x14ac:dyDescent="0.2">
      <c r="A174" s="90"/>
      <c r="B174" s="90"/>
      <c r="C174" s="89"/>
      <c r="D174" s="89"/>
      <c r="E174" s="89"/>
      <c r="F174" s="89"/>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116"/>
      <c r="AI174" s="116"/>
      <c r="AJ174" s="116"/>
      <c r="AK174" s="116"/>
      <c r="AL174" s="116"/>
      <c r="AM174" s="116"/>
      <c r="AN174" s="116"/>
      <c r="AO174" s="116"/>
      <c r="AP174" s="116"/>
      <c r="AQ174" s="116"/>
      <c r="AR174" s="116"/>
      <c r="AS174" s="116"/>
      <c r="AT174" s="116"/>
      <c r="AU174" s="116"/>
    </row>
    <row r="175" spans="1:47" s="118" customFormat="1" ht="36" customHeight="1" x14ac:dyDescent="0.2">
      <c r="A175" s="260" t="s">
        <v>123</v>
      </c>
      <c r="B175" s="260"/>
      <c r="C175" s="260"/>
      <c r="D175" s="260"/>
      <c r="E175" s="260"/>
      <c r="F175" s="260"/>
      <c r="G175" s="260"/>
      <c r="H175" s="260"/>
      <c r="I175" s="260"/>
      <c r="J175" s="260"/>
      <c r="K175" s="260"/>
      <c r="L175" s="260"/>
      <c r="M175" s="260"/>
      <c r="N175" s="260"/>
      <c r="O175" s="260"/>
      <c r="P175" s="260"/>
      <c r="Q175" s="260"/>
      <c r="R175" s="260"/>
      <c r="S175" s="260"/>
      <c r="T175" s="260"/>
      <c r="U175" s="116"/>
      <c r="V175" s="116"/>
      <c r="W175" s="116"/>
      <c r="X175" s="116"/>
      <c r="Y175" s="116"/>
      <c r="Z175" s="116"/>
      <c r="AA175" s="116"/>
      <c r="AB175" s="116"/>
      <c r="AC175" s="116"/>
      <c r="AD175" s="116"/>
      <c r="AE175" s="116"/>
      <c r="AF175" s="116"/>
      <c r="AG175" s="116"/>
      <c r="AH175" s="116"/>
      <c r="AI175" s="116"/>
      <c r="AJ175" s="116"/>
      <c r="AK175" s="116"/>
      <c r="AL175" s="116"/>
      <c r="AM175" s="116"/>
      <c r="AN175" s="116"/>
      <c r="AO175" s="116"/>
      <c r="AP175" s="116"/>
      <c r="AQ175" s="116"/>
      <c r="AR175" s="116"/>
      <c r="AS175" s="116"/>
      <c r="AT175" s="116"/>
      <c r="AU175" s="116"/>
    </row>
    <row r="176" spans="1:47" s="118" customFormat="1" x14ac:dyDescent="0.2">
      <c r="A176" s="261"/>
      <c r="B176" s="261"/>
      <c r="C176" s="261"/>
      <c r="D176" s="261"/>
      <c r="E176" s="261"/>
      <c r="F176" s="261"/>
      <c r="G176" s="261"/>
      <c r="H176" s="261"/>
      <c r="I176" s="261"/>
      <c r="J176" s="261"/>
      <c r="K176" s="261"/>
      <c r="L176" s="261"/>
      <c r="M176" s="261"/>
      <c r="N176" s="261"/>
      <c r="O176" s="261"/>
      <c r="P176" s="261"/>
      <c r="Q176" s="261"/>
      <c r="R176" s="261"/>
      <c r="S176" s="261"/>
      <c r="T176" s="261"/>
      <c r="U176" s="116"/>
      <c r="V176" s="116"/>
      <c r="W176" s="116"/>
      <c r="X176" s="116"/>
      <c r="Y176" s="116"/>
      <c r="Z176" s="116"/>
      <c r="AA176" s="116"/>
      <c r="AB176" s="116"/>
      <c r="AC176" s="116"/>
      <c r="AD176" s="116"/>
      <c r="AE176" s="116"/>
      <c r="AF176" s="116"/>
      <c r="AG176" s="116"/>
      <c r="AH176" s="116"/>
      <c r="AI176" s="116"/>
      <c r="AJ176" s="116"/>
      <c r="AK176" s="116"/>
      <c r="AL176" s="116"/>
      <c r="AM176" s="116"/>
      <c r="AN176" s="116"/>
      <c r="AO176" s="116"/>
      <c r="AP176" s="116"/>
      <c r="AQ176" s="116"/>
      <c r="AR176" s="116"/>
      <c r="AS176" s="116"/>
      <c r="AT176" s="116"/>
      <c r="AU176" s="116"/>
    </row>
    <row r="177" spans="1:20" ht="23.25" customHeight="1" x14ac:dyDescent="0.2">
      <c r="A177" s="262" t="s">
        <v>122</v>
      </c>
      <c r="B177" s="263"/>
      <c r="C177" s="268" t="s">
        <v>164</v>
      </c>
      <c r="D177" s="268" t="s">
        <v>161</v>
      </c>
      <c r="E177" s="248" t="s">
        <v>159</v>
      </c>
      <c r="F177" s="250"/>
      <c r="G177" s="249" t="s">
        <v>160</v>
      </c>
      <c r="H177" s="249"/>
      <c r="I177" s="249"/>
      <c r="J177" s="249"/>
      <c r="K177" s="249"/>
      <c r="L177" s="249"/>
      <c r="M177" s="249"/>
      <c r="N177" s="249"/>
      <c r="O177" s="248" t="s">
        <v>162</v>
      </c>
      <c r="P177" s="249"/>
      <c r="Q177" s="249"/>
      <c r="R177" s="250"/>
      <c r="S177" s="254" t="s">
        <v>121</v>
      </c>
      <c r="T177" s="250" t="s">
        <v>163</v>
      </c>
    </row>
    <row r="178" spans="1:20" ht="39.6" customHeight="1" x14ac:dyDescent="0.2">
      <c r="A178" s="264"/>
      <c r="B178" s="265"/>
      <c r="C178" s="323"/>
      <c r="D178" s="269"/>
      <c r="E178" s="251"/>
      <c r="F178" s="253"/>
      <c r="G178" s="252"/>
      <c r="H178" s="252"/>
      <c r="I178" s="252"/>
      <c r="J178" s="252"/>
      <c r="K178" s="252"/>
      <c r="L178" s="252"/>
      <c r="M178" s="252"/>
      <c r="N178" s="252"/>
      <c r="O178" s="251"/>
      <c r="P178" s="252"/>
      <c r="Q178" s="252"/>
      <c r="R178" s="253"/>
      <c r="S178" s="255"/>
      <c r="T178" s="253"/>
    </row>
    <row r="179" spans="1:20" ht="24.75" customHeight="1" x14ac:dyDescent="0.2">
      <c r="A179" s="266"/>
      <c r="B179" s="267"/>
      <c r="C179" s="324"/>
      <c r="D179" s="257" t="s">
        <v>116</v>
      </c>
      <c r="E179" s="258"/>
      <c r="F179" s="259"/>
      <c r="G179" s="257" t="s">
        <v>115</v>
      </c>
      <c r="H179" s="258"/>
      <c r="I179" s="258"/>
      <c r="J179" s="258"/>
      <c r="K179" s="258"/>
      <c r="L179" s="258"/>
      <c r="M179" s="258"/>
      <c r="N179" s="259"/>
      <c r="O179" s="257" t="s">
        <v>114</v>
      </c>
      <c r="P179" s="258"/>
      <c r="Q179" s="258"/>
      <c r="R179" s="259"/>
      <c r="S179" s="255"/>
      <c r="T179" s="250" t="s">
        <v>113</v>
      </c>
    </row>
    <row r="180" spans="1:20" ht="27" customHeight="1" x14ac:dyDescent="0.2">
      <c r="A180" s="120" t="s">
        <v>66</v>
      </c>
      <c r="B180" s="121"/>
      <c r="C180" s="122"/>
      <c r="D180" s="122" t="s">
        <v>87</v>
      </c>
      <c r="E180" s="122" t="s">
        <v>130</v>
      </c>
      <c r="F180" s="122" t="s">
        <v>89</v>
      </c>
      <c r="G180" s="122" t="s">
        <v>90</v>
      </c>
      <c r="H180" s="122" t="s">
        <v>91</v>
      </c>
      <c r="I180" s="122" t="s">
        <v>92</v>
      </c>
      <c r="J180" s="122" t="s">
        <v>93</v>
      </c>
      <c r="K180" s="122" t="s">
        <v>94</v>
      </c>
      <c r="L180" s="257" t="s">
        <v>95</v>
      </c>
      <c r="M180" s="259"/>
      <c r="N180" s="122" t="s">
        <v>96</v>
      </c>
      <c r="O180" s="122" t="s">
        <v>97</v>
      </c>
      <c r="P180" s="122" t="s">
        <v>98</v>
      </c>
      <c r="Q180" s="122" t="s">
        <v>99</v>
      </c>
      <c r="R180" s="122" t="s">
        <v>100</v>
      </c>
      <c r="S180" s="256"/>
      <c r="T180" s="253"/>
    </row>
    <row r="181" spans="1:20" ht="27" customHeight="1" x14ac:dyDescent="0.2">
      <c r="A181" s="123">
        <v>0.1</v>
      </c>
      <c r="B181" s="112" t="s">
        <v>68</v>
      </c>
      <c r="C181" s="218"/>
      <c r="D181" s="219"/>
      <c r="E181" s="219"/>
      <c r="F181" s="219"/>
      <c r="G181" s="219"/>
      <c r="H181" s="219"/>
      <c r="I181" s="219"/>
      <c r="J181" s="219"/>
      <c r="K181" s="219"/>
      <c r="L181" s="219"/>
      <c r="M181" s="219"/>
      <c r="N181" s="220"/>
      <c r="O181" s="36">
        <v>10135.4</v>
      </c>
      <c r="P181" s="36">
        <v>18.16</v>
      </c>
      <c r="Q181" s="36">
        <v>1.37</v>
      </c>
      <c r="R181" s="36">
        <v>19.72</v>
      </c>
      <c r="S181" s="137">
        <f>SUM(C181:R181)</f>
        <v>10174.65</v>
      </c>
      <c r="T181" s="36">
        <v>0</v>
      </c>
    </row>
    <row r="182" spans="1:20" ht="27" customHeight="1" x14ac:dyDescent="0.2">
      <c r="A182" s="111">
        <v>0.2</v>
      </c>
      <c r="B182" s="112" t="s">
        <v>69</v>
      </c>
      <c r="C182" s="221"/>
      <c r="D182" s="222"/>
      <c r="E182" s="222"/>
      <c r="F182" s="222"/>
      <c r="G182" s="222"/>
      <c r="H182" s="222"/>
      <c r="I182" s="222"/>
      <c r="J182" s="222"/>
      <c r="K182" s="222"/>
      <c r="L182" s="222"/>
      <c r="M182" s="222"/>
      <c r="N182" s="223"/>
      <c r="O182" s="36">
        <v>0</v>
      </c>
      <c r="P182" s="36">
        <v>0</v>
      </c>
      <c r="Q182" s="36">
        <v>0</v>
      </c>
      <c r="R182" s="36">
        <v>0</v>
      </c>
      <c r="S182" s="137">
        <f t="shared" ref="S182:S196" si="4">SUM(C182:R182)</f>
        <v>0</v>
      </c>
      <c r="T182" s="36">
        <v>0</v>
      </c>
    </row>
    <row r="183" spans="1:20" ht="27" customHeight="1" x14ac:dyDescent="0.2">
      <c r="A183" s="111">
        <v>0.3</v>
      </c>
      <c r="B183" s="112" t="s">
        <v>70</v>
      </c>
      <c r="C183" s="36">
        <v>0</v>
      </c>
      <c r="D183" s="36">
        <v>0</v>
      </c>
      <c r="E183" s="36">
        <v>0</v>
      </c>
      <c r="F183" s="36">
        <v>0</v>
      </c>
      <c r="G183" s="36">
        <v>0</v>
      </c>
      <c r="H183" s="36">
        <v>0</v>
      </c>
      <c r="I183" s="36">
        <v>0</v>
      </c>
      <c r="J183" s="36">
        <v>0</v>
      </c>
      <c r="K183" s="36">
        <v>0</v>
      </c>
      <c r="L183" s="360"/>
      <c r="M183" s="361"/>
      <c r="N183" s="362"/>
      <c r="O183" s="36">
        <v>0</v>
      </c>
      <c r="P183" s="36">
        <v>0</v>
      </c>
      <c r="Q183" s="36">
        <v>0</v>
      </c>
      <c r="R183" s="36">
        <v>0</v>
      </c>
      <c r="S183" s="137">
        <f t="shared" si="4"/>
        <v>0</v>
      </c>
      <c r="T183" s="36">
        <v>0</v>
      </c>
    </row>
    <row r="184" spans="1:20" ht="27" customHeight="1" x14ac:dyDescent="0.2">
      <c r="A184" s="111">
        <v>0.4</v>
      </c>
      <c r="B184" s="112" t="s">
        <v>71</v>
      </c>
      <c r="C184" s="36">
        <v>0</v>
      </c>
      <c r="D184" s="36">
        <v>0</v>
      </c>
      <c r="E184" s="36">
        <v>0</v>
      </c>
      <c r="F184" s="36">
        <v>0</v>
      </c>
      <c r="G184" s="36">
        <v>0</v>
      </c>
      <c r="H184" s="36">
        <v>0</v>
      </c>
      <c r="I184" s="36">
        <v>0</v>
      </c>
      <c r="J184" s="36">
        <v>0</v>
      </c>
      <c r="K184" s="36">
        <v>0</v>
      </c>
      <c r="L184" s="218"/>
      <c r="M184" s="219"/>
      <c r="N184" s="220"/>
      <c r="O184" s="36">
        <v>0</v>
      </c>
      <c r="P184" s="36">
        <v>0</v>
      </c>
      <c r="Q184" s="36">
        <v>0</v>
      </c>
      <c r="R184" s="36">
        <v>0</v>
      </c>
      <c r="S184" s="137">
        <f t="shared" si="4"/>
        <v>0</v>
      </c>
      <c r="T184" s="36">
        <v>0</v>
      </c>
    </row>
    <row r="185" spans="1:20" ht="27" customHeight="1" x14ac:dyDescent="0.2">
      <c r="A185" s="111">
        <v>0.5</v>
      </c>
      <c r="B185" s="112" t="s">
        <v>101</v>
      </c>
      <c r="C185" s="36">
        <v>0</v>
      </c>
      <c r="D185" s="36">
        <v>0</v>
      </c>
      <c r="E185" s="36">
        <v>0</v>
      </c>
      <c r="F185" s="36">
        <v>0</v>
      </c>
      <c r="G185" s="36">
        <v>0</v>
      </c>
      <c r="H185" s="36">
        <v>0</v>
      </c>
      <c r="I185" s="36">
        <v>0</v>
      </c>
      <c r="J185" s="36">
        <v>0</v>
      </c>
      <c r="K185" s="36">
        <v>0</v>
      </c>
      <c r="L185" s="218"/>
      <c r="M185" s="219"/>
      <c r="N185" s="220"/>
      <c r="O185" s="36">
        <v>0</v>
      </c>
      <c r="P185" s="36">
        <v>0</v>
      </c>
      <c r="Q185" s="36">
        <v>0</v>
      </c>
      <c r="R185" s="36">
        <v>0</v>
      </c>
      <c r="S185" s="137">
        <f t="shared" si="4"/>
        <v>0</v>
      </c>
      <c r="T185" s="36">
        <v>0</v>
      </c>
    </row>
    <row r="186" spans="1:20" ht="27" customHeight="1" x14ac:dyDescent="0.2">
      <c r="A186" s="111">
        <v>1</v>
      </c>
      <c r="B186" s="121" t="s">
        <v>72</v>
      </c>
      <c r="C186" s="36">
        <v>232610.11000000002</v>
      </c>
      <c r="D186" s="36">
        <v>3615516.9200000009</v>
      </c>
      <c r="E186" s="36">
        <v>184459.72</v>
      </c>
      <c r="F186" s="36">
        <v>514026.25606071972</v>
      </c>
      <c r="G186" s="36">
        <v>0</v>
      </c>
      <c r="H186" s="36">
        <v>0</v>
      </c>
      <c r="I186" s="36">
        <v>0</v>
      </c>
      <c r="J186" s="36">
        <v>0</v>
      </c>
      <c r="K186" s="36">
        <v>0</v>
      </c>
      <c r="L186" s="218"/>
      <c r="M186" s="219"/>
      <c r="N186" s="220"/>
      <c r="O186" s="36">
        <v>20590.191704655968</v>
      </c>
      <c r="P186" s="36">
        <v>152347.17000000001</v>
      </c>
      <c r="Q186" s="36">
        <v>17175.400000000001</v>
      </c>
      <c r="R186" s="36">
        <v>0</v>
      </c>
      <c r="S186" s="137">
        <f t="shared" si="4"/>
        <v>4736725.7677653767</v>
      </c>
      <c r="T186" s="36">
        <v>-5256257.5299999993</v>
      </c>
    </row>
    <row r="187" spans="1:20" ht="27" customHeight="1" x14ac:dyDescent="0.2">
      <c r="A187" s="111">
        <v>2.1</v>
      </c>
      <c r="B187" s="112" t="s">
        <v>73</v>
      </c>
      <c r="C187" s="36">
        <v>292987.25</v>
      </c>
      <c r="D187" s="36">
        <v>1912811.6099999999</v>
      </c>
      <c r="E187" s="36">
        <v>81768.740000000005</v>
      </c>
      <c r="F187" s="36">
        <v>286265.89946851222</v>
      </c>
      <c r="G187" s="36">
        <v>0</v>
      </c>
      <c r="H187" s="36">
        <v>0</v>
      </c>
      <c r="I187" s="36">
        <v>0</v>
      </c>
      <c r="J187" s="36">
        <v>0</v>
      </c>
      <c r="K187" s="36">
        <v>0</v>
      </c>
      <c r="L187" s="218"/>
      <c r="M187" s="219"/>
      <c r="N187" s="220"/>
      <c r="O187" s="36">
        <v>10893.368394135912</v>
      </c>
      <c r="P187" s="36">
        <v>75669.209999999992</v>
      </c>
      <c r="Q187" s="36">
        <v>8701.130000000001</v>
      </c>
      <c r="R187" s="36">
        <v>0</v>
      </c>
      <c r="S187" s="137">
        <f t="shared" si="4"/>
        <v>2669097.2078626482</v>
      </c>
      <c r="T187" s="36">
        <v>-3053637.4299999997</v>
      </c>
    </row>
    <row r="188" spans="1:20" ht="27" customHeight="1" x14ac:dyDescent="0.2">
      <c r="A188" s="111">
        <v>2.2000000000000002</v>
      </c>
      <c r="B188" s="112" t="s">
        <v>74</v>
      </c>
      <c r="C188" s="36">
        <v>372579.84000000003</v>
      </c>
      <c r="D188" s="36">
        <v>2768259.5999999996</v>
      </c>
      <c r="E188" s="36">
        <v>144510.65</v>
      </c>
      <c r="F188" s="36">
        <v>410332.75494215614</v>
      </c>
      <c r="G188" s="36">
        <v>0</v>
      </c>
      <c r="H188" s="36">
        <v>0</v>
      </c>
      <c r="I188" s="36">
        <v>0</v>
      </c>
      <c r="J188" s="36">
        <v>8593.59</v>
      </c>
      <c r="K188" s="36">
        <v>0</v>
      </c>
      <c r="L188" s="218"/>
      <c r="M188" s="219"/>
      <c r="N188" s="220"/>
      <c r="O188" s="36">
        <v>15765.102781555848</v>
      </c>
      <c r="P188" s="36">
        <v>106036.92000000001</v>
      </c>
      <c r="Q188" s="36">
        <v>17809.39</v>
      </c>
      <c r="R188" s="36">
        <v>9.879999999999999</v>
      </c>
      <c r="S188" s="137">
        <f t="shared" si="4"/>
        <v>3843897.7277237107</v>
      </c>
      <c r="T188" s="36">
        <v>-3423545.44</v>
      </c>
    </row>
    <row r="189" spans="1:20" ht="27" customHeight="1" x14ac:dyDescent="0.2">
      <c r="A189" s="111">
        <v>2.2999999999999998</v>
      </c>
      <c r="B189" s="112" t="s">
        <v>75</v>
      </c>
      <c r="C189" s="36">
        <v>41620.310000000005</v>
      </c>
      <c r="D189" s="36">
        <v>339639.31</v>
      </c>
      <c r="E189" s="36">
        <v>15796.580000000002</v>
      </c>
      <c r="F189" s="36">
        <v>49237.310752448408</v>
      </c>
      <c r="G189" s="36">
        <v>0</v>
      </c>
      <c r="H189" s="36">
        <v>0</v>
      </c>
      <c r="I189" s="36">
        <v>0</v>
      </c>
      <c r="J189" s="36">
        <v>23332.75</v>
      </c>
      <c r="K189" s="36">
        <v>0</v>
      </c>
      <c r="L189" s="218"/>
      <c r="M189" s="219"/>
      <c r="N189" s="220"/>
      <c r="O189" s="36">
        <v>1934.2292286484653</v>
      </c>
      <c r="P189" s="36">
        <v>11769.13</v>
      </c>
      <c r="Q189" s="36">
        <v>11872.56</v>
      </c>
      <c r="R189" s="36">
        <v>25.56</v>
      </c>
      <c r="S189" s="137">
        <f t="shared" si="4"/>
        <v>495227.73998109688</v>
      </c>
      <c r="T189" s="36">
        <v>-438341.46</v>
      </c>
    </row>
    <row r="190" spans="1:20" ht="27" customHeight="1" x14ac:dyDescent="0.2">
      <c r="A190" s="111">
        <v>2.4</v>
      </c>
      <c r="B190" s="112" t="s">
        <v>76</v>
      </c>
      <c r="C190" s="36">
        <v>0</v>
      </c>
      <c r="D190" s="36">
        <v>127332.63</v>
      </c>
      <c r="E190" s="36">
        <v>17872.72</v>
      </c>
      <c r="F190" s="36">
        <v>16720.893613863293</v>
      </c>
      <c r="G190" s="36">
        <v>0</v>
      </c>
      <c r="H190" s="36">
        <v>0</v>
      </c>
      <c r="I190" s="36">
        <v>0</v>
      </c>
      <c r="J190" s="36">
        <v>0</v>
      </c>
      <c r="K190" s="36">
        <v>0</v>
      </c>
      <c r="L190" s="218"/>
      <c r="M190" s="219"/>
      <c r="N190" s="220"/>
      <c r="O190" s="36">
        <v>725.15308874782625</v>
      </c>
      <c r="P190" s="36">
        <v>2574.0399999999995</v>
      </c>
      <c r="Q190" s="36">
        <v>222.94</v>
      </c>
      <c r="R190" s="36">
        <v>7.54</v>
      </c>
      <c r="S190" s="137">
        <f t="shared" si="4"/>
        <v>165455.91670261114</v>
      </c>
      <c r="T190" s="36">
        <v>-88767.98000000001</v>
      </c>
    </row>
    <row r="191" spans="1:20" ht="27" customHeight="1" x14ac:dyDescent="0.2">
      <c r="A191" s="111">
        <v>2.5</v>
      </c>
      <c r="B191" s="112" t="s">
        <v>77</v>
      </c>
      <c r="C191" s="36">
        <v>0</v>
      </c>
      <c r="D191" s="36">
        <v>4680659.2700000005</v>
      </c>
      <c r="E191" s="36">
        <v>167277.35999999999</v>
      </c>
      <c r="F191" s="36">
        <v>683421.60939244262</v>
      </c>
      <c r="G191" s="36">
        <v>0</v>
      </c>
      <c r="H191" s="36">
        <v>0</v>
      </c>
      <c r="I191" s="36">
        <v>0</v>
      </c>
      <c r="J191" s="36">
        <v>1239458.7000000002</v>
      </c>
      <c r="K191" s="36">
        <v>0</v>
      </c>
      <c r="L191" s="218"/>
      <c r="M191" s="219"/>
      <c r="N191" s="220"/>
      <c r="O191" s="36">
        <v>26656.125197576192</v>
      </c>
      <c r="P191" s="36">
        <v>59757.119999999995</v>
      </c>
      <c r="Q191" s="36">
        <v>4589.6899999999996</v>
      </c>
      <c r="R191" s="36">
        <v>13783.29</v>
      </c>
      <c r="S191" s="137">
        <f t="shared" si="4"/>
        <v>6875603.1645900207</v>
      </c>
      <c r="T191" s="36">
        <v>-5088296.7999999989</v>
      </c>
    </row>
    <row r="192" spans="1:20" ht="27" customHeight="1" x14ac:dyDescent="0.2">
      <c r="A192" s="111">
        <v>2.6</v>
      </c>
      <c r="B192" s="112" t="s">
        <v>78</v>
      </c>
      <c r="C192" s="36">
        <v>0</v>
      </c>
      <c r="D192" s="36">
        <v>668499.00999999989</v>
      </c>
      <c r="E192" s="36">
        <v>27434.120000000003</v>
      </c>
      <c r="F192" s="36">
        <v>67979.533308757775</v>
      </c>
      <c r="G192" s="36">
        <v>0</v>
      </c>
      <c r="H192" s="36">
        <v>0</v>
      </c>
      <c r="I192" s="36">
        <v>0</v>
      </c>
      <c r="J192" s="36">
        <v>668499.00999999989</v>
      </c>
      <c r="K192" s="36">
        <v>0</v>
      </c>
      <c r="L192" s="218"/>
      <c r="M192" s="219"/>
      <c r="N192" s="220"/>
      <c r="O192" s="36">
        <v>3807.0691065311685</v>
      </c>
      <c r="P192" s="36">
        <v>18289.429999999993</v>
      </c>
      <c r="Q192" s="36">
        <v>124.30000000000001</v>
      </c>
      <c r="R192" s="36">
        <v>5.46</v>
      </c>
      <c r="S192" s="137">
        <f t="shared" si="4"/>
        <v>1454637.9324152886</v>
      </c>
      <c r="T192" s="36">
        <v>-12508.740000000002</v>
      </c>
    </row>
    <row r="193" spans="1:47" ht="27" customHeight="1" x14ac:dyDescent="0.2">
      <c r="A193" s="111">
        <v>2.7</v>
      </c>
      <c r="B193" s="112" t="s">
        <v>79</v>
      </c>
      <c r="C193" s="36">
        <v>0</v>
      </c>
      <c r="D193" s="36">
        <v>114150.71999999999</v>
      </c>
      <c r="E193" s="36">
        <v>7491.76</v>
      </c>
      <c r="F193" s="36">
        <v>23255.958557783626</v>
      </c>
      <c r="G193" s="36">
        <v>0</v>
      </c>
      <c r="H193" s="36">
        <v>0</v>
      </c>
      <c r="I193" s="36">
        <v>0</v>
      </c>
      <c r="J193" s="36">
        <v>62942.950000000004</v>
      </c>
      <c r="K193" s="36">
        <v>0</v>
      </c>
      <c r="L193" s="218"/>
      <c r="M193" s="219"/>
      <c r="N193" s="220"/>
      <c r="O193" s="36">
        <v>650.08275719105347</v>
      </c>
      <c r="P193" s="36">
        <v>5255.67</v>
      </c>
      <c r="Q193" s="36">
        <v>1309.9099999999999</v>
      </c>
      <c r="R193" s="36">
        <v>660.18</v>
      </c>
      <c r="S193" s="137">
        <f t="shared" si="4"/>
        <v>215717.23131497469</v>
      </c>
      <c r="T193" s="36">
        <v>0</v>
      </c>
    </row>
    <row r="194" spans="1:47" ht="27" customHeight="1" x14ac:dyDescent="0.2">
      <c r="A194" s="111">
        <v>2.8</v>
      </c>
      <c r="B194" s="112" t="s">
        <v>80</v>
      </c>
      <c r="C194" s="36">
        <v>81139.64</v>
      </c>
      <c r="D194" s="36">
        <v>43690.579999999994</v>
      </c>
      <c r="E194" s="36">
        <v>2705.37</v>
      </c>
      <c r="F194" s="36">
        <v>3990.5298557988094</v>
      </c>
      <c r="G194" s="36">
        <v>0</v>
      </c>
      <c r="H194" s="36">
        <v>0</v>
      </c>
      <c r="I194" s="36">
        <v>0</v>
      </c>
      <c r="J194" s="36">
        <v>43690.579999999994</v>
      </c>
      <c r="K194" s="36">
        <v>0</v>
      </c>
      <c r="L194" s="218"/>
      <c r="M194" s="219"/>
      <c r="N194" s="220"/>
      <c r="O194" s="36">
        <v>248.81571232907069</v>
      </c>
      <c r="P194" s="36">
        <v>180.35999999999999</v>
      </c>
      <c r="Q194" s="36">
        <v>484.46000000000004</v>
      </c>
      <c r="R194" s="36">
        <v>24.49</v>
      </c>
      <c r="S194" s="137">
        <f t="shared" si="4"/>
        <v>176154.82556812782</v>
      </c>
      <c r="T194" s="36">
        <v>-81139.64</v>
      </c>
    </row>
    <row r="195" spans="1:47" ht="27" customHeight="1" x14ac:dyDescent="0.2">
      <c r="A195" s="111">
        <v>3</v>
      </c>
      <c r="B195" s="121" t="s">
        <v>81</v>
      </c>
      <c r="C195" s="36">
        <v>3850</v>
      </c>
      <c r="D195" s="36">
        <v>1348814.2000000004</v>
      </c>
      <c r="E195" s="36">
        <v>15292.170000000002</v>
      </c>
      <c r="F195" s="36">
        <v>211869.0311382222</v>
      </c>
      <c r="G195" s="36">
        <v>0</v>
      </c>
      <c r="H195" s="36">
        <v>0</v>
      </c>
      <c r="I195" s="36">
        <v>0</v>
      </c>
      <c r="J195" s="36">
        <v>2203427.6</v>
      </c>
      <c r="K195" s="36">
        <v>0</v>
      </c>
      <c r="L195" s="218"/>
      <c r="M195" s="219"/>
      <c r="N195" s="220"/>
      <c r="O195" s="36">
        <v>7681.4307791877736</v>
      </c>
      <c r="P195" s="36">
        <v>24381.800000000003</v>
      </c>
      <c r="Q195" s="36">
        <v>17685.810000000005</v>
      </c>
      <c r="R195" s="36">
        <v>64.61</v>
      </c>
      <c r="S195" s="137">
        <f t="shared" ref="S195" si="5">SUM(C195:R195)</f>
        <v>3833066.6519174101</v>
      </c>
      <c r="T195" s="36">
        <v>-2910733.3599999994</v>
      </c>
    </row>
    <row r="196" spans="1:47" ht="27" customHeight="1" x14ac:dyDescent="0.2">
      <c r="A196" s="111">
        <v>4</v>
      </c>
      <c r="B196" s="121" t="s">
        <v>82</v>
      </c>
      <c r="C196" s="36">
        <v>0</v>
      </c>
      <c r="D196" s="36">
        <v>122146.15</v>
      </c>
      <c r="E196" s="36">
        <v>1607.09</v>
      </c>
      <c r="F196" s="36">
        <v>13675.150440760452</v>
      </c>
      <c r="G196" s="36">
        <v>0</v>
      </c>
      <c r="H196" s="36">
        <v>0</v>
      </c>
      <c r="I196" s="36">
        <v>0</v>
      </c>
      <c r="J196" s="36">
        <v>244292.31</v>
      </c>
      <c r="K196" s="36">
        <v>0</v>
      </c>
      <c r="L196" s="221"/>
      <c r="M196" s="222"/>
      <c r="N196" s="223"/>
      <c r="O196" s="36">
        <v>695.6163392773343</v>
      </c>
      <c r="P196" s="36">
        <v>682.27</v>
      </c>
      <c r="Q196" s="36">
        <v>47.61</v>
      </c>
      <c r="R196" s="36">
        <v>2.0300000000000002</v>
      </c>
      <c r="S196" s="137">
        <f t="shared" si="4"/>
        <v>383148.22678003786</v>
      </c>
      <c r="T196" s="36">
        <v>-114949.53</v>
      </c>
    </row>
    <row r="197" spans="1:47" ht="27" customHeight="1" x14ac:dyDescent="0.2">
      <c r="A197" s="111">
        <v>5</v>
      </c>
      <c r="B197" s="121" t="s">
        <v>83</v>
      </c>
      <c r="C197" s="36">
        <v>505.86</v>
      </c>
      <c r="D197" s="36">
        <v>2527124.2899999996</v>
      </c>
      <c r="E197" s="36">
        <v>59091.139000000003</v>
      </c>
      <c r="F197" s="36">
        <v>264266.08140803734</v>
      </c>
      <c r="G197" s="36">
        <v>5679000</v>
      </c>
      <c r="H197" s="36">
        <v>0</v>
      </c>
      <c r="I197" s="36">
        <v>0</v>
      </c>
      <c r="J197" s="36">
        <v>4092070.9099999988</v>
      </c>
      <c r="K197" s="36">
        <v>0</v>
      </c>
      <c r="L197" s="32">
        <v>9817818.4800000004</v>
      </c>
      <c r="M197" s="32">
        <v>23011024.080000002</v>
      </c>
      <c r="N197" s="32">
        <v>1835029.6034300998</v>
      </c>
      <c r="O197" s="36">
        <v>14391.849006363545</v>
      </c>
      <c r="P197" s="36">
        <v>15677.893000000005</v>
      </c>
      <c r="Q197" s="36">
        <v>28263.728700000003</v>
      </c>
      <c r="R197" s="36">
        <v>372.6438</v>
      </c>
      <c r="S197" s="137">
        <f t="shared" ref="S197:S200" si="6">SUM(C197:R197)</f>
        <v>47344636.558344498</v>
      </c>
      <c r="T197" s="36">
        <v>-2216169.06</v>
      </c>
    </row>
    <row r="198" spans="1:47" ht="27" customHeight="1" x14ac:dyDescent="0.2">
      <c r="A198" s="111">
        <v>6</v>
      </c>
      <c r="B198" s="121" t="s">
        <v>84</v>
      </c>
      <c r="C198" s="36">
        <v>0</v>
      </c>
      <c r="D198" s="36">
        <v>0</v>
      </c>
      <c r="E198" s="38">
        <v>0</v>
      </c>
      <c r="F198" s="36">
        <v>0</v>
      </c>
      <c r="G198" s="36">
        <v>0</v>
      </c>
      <c r="H198" s="36">
        <v>0</v>
      </c>
      <c r="I198" s="36">
        <v>0</v>
      </c>
      <c r="J198" s="36">
        <v>0</v>
      </c>
      <c r="K198" s="36">
        <v>0</v>
      </c>
      <c r="L198" s="363"/>
      <c r="M198" s="364"/>
      <c r="N198" s="365"/>
      <c r="O198" s="36">
        <v>0</v>
      </c>
      <c r="P198" s="36">
        <v>0</v>
      </c>
      <c r="Q198" s="36">
        <v>0</v>
      </c>
      <c r="R198" s="36">
        <v>0</v>
      </c>
      <c r="S198" s="137">
        <f t="shared" si="6"/>
        <v>0</v>
      </c>
      <c r="T198" s="36">
        <v>0</v>
      </c>
    </row>
    <row r="199" spans="1:47" ht="27" customHeight="1" x14ac:dyDescent="0.2">
      <c r="A199" s="111">
        <v>7</v>
      </c>
      <c r="B199" s="121" t="s">
        <v>85</v>
      </c>
      <c r="C199" s="36">
        <v>0</v>
      </c>
      <c r="D199" s="36">
        <v>0</v>
      </c>
      <c r="E199" s="38">
        <v>0</v>
      </c>
      <c r="F199" s="36">
        <v>0</v>
      </c>
      <c r="G199" s="36">
        <v>0</v>
      </c>
      <c r="H199" s="36">
        <v>0</v>
      </c>
      <c r="I199" s="36">
        <v>0</v>
      </c>
      <c r="J199" s="36">
        <v>0</v>
      </c>
      <c r="K199" s="36">
        <v>0</v>
      </c>
      <c r="L199" s="366"/>
      <c r="M199" s="367"/>
      <c r="N199" s="368"/>
      <c r="O199" s="36">
        <v>0</v>
      </c>
      <c r="P199" s="36">
        <v>0</v>
      </c>
      <c r="Q199" s="36">
        <v>0</v>
      </c>
      <c r="R199" s="36">
        <v>0</v>
      </c>
      <c r="S199" s="137">
        <f t="shared" si="6"/>
        <v>0</v>
      </c>
      <c r="T199" s="36">
        <v>0</v>
      </c>
    </row>
    <row r="200" spans="1:47" ht="27" customHeight="1" x14ac:dyDescent="0.2">
      <c r="A200" s="111">
        <v>8</v>
      </c>
      <c r="B200" s="121" t="s">
        <v>86</v>
      </c>
      <c r="C200" s="36">
        <v>0</v>
      </c>
      <c r="D200" s="36">
        <v>124946.79999999999</v>
      </c>
      <c r="E200" s="38">
        <v>5917.88</v>
      </c>
      <c r="F200" s="36">
        <v>14787.611060496856</v>
      </c>
      <c r="G200" s="36">
        <v>0</v>
      </c>
      <c r="H200" s="36">
        <v>0</v>
      </c>
      <c r="I200" s="36">
        <v>0</v>
      </c>
      <c r="J200" s="36">
        <v>58626.259999999995</v>
      </c>
      <c r="K200" s="36">
        <v>0</v>
      </c>
      <c r="L200" s="369"/>
      <c r="M200" s="370"/>
      <c r="N200" s="371"/>
      <c r="O200" s="36">
        <v>711.56590379981071</v>
      </c>
      <c r="P200" s="36">
        <v>1022.27</v>
      </c>
      <c r="Q200" s="36">
        <v>225.13000000000002</v>
      </c>
      <c r="R200" s="36">
        <v>0.28999999999999998</v>
      </c>
      <c r="S200" s="137">
        <f t="shared" si="6"/>
        <v>206237.80696429664</v>
      </c>
      <c r="T200" s="36">
        <v>-61738.33</v>
      </c>
    </row>
    <row r="201" spans="1:47" ht="27" customHeight="1" x14ac:dyDescent="0.2">
      <c r="A201" s="242" t="s">
        <v>104</v>
      </c>
      <c r="B201" s="243"/>
      <c r="C201" s="125">
        <f>SUM(C183:C200)</f>
        <v>1025293.01</v>
      </c>
      <c r="D201" s="125">
        <f t="shared" ref="D201:K201" si="7">SUM(D183:D200)</f>
        <v>18393591.090000007</v>
      </c>
      <c r="E201" s="126">
        <f t="shared" si="7"/>
        <v>731225.299</v>
      </c>
      <c r="F201" s="125">
        <f t="shared" si="7"/>
        <v>2559828.6199999992</v>
      </c>
      <c r="G201" s="125">
        <f t="shared" si="7"/>
        <v>5679000</v>
      </c>
      <c r="H201" s="125">
        <f t="shared" si="7"/>
        <v>0</v>
      </c>
      <c r="I201" s="125">
        <f t="shared" si="7"/>
        <v>0</v>
      </c>
      <c r="J201" s="125">
        <f t="shared" si="7"/>
        <v>8644934.6599999983</v>
      </c>
      <c r="K201" s="125">
        <f t="shared" si="7"/>
        <v>0</v>
      </c>
      <c r="L201" s="244">
        <f>L197+M197</f>
        <v>32828842.560000002</v>
      </c>
      <c r="M201" s="245"/>
      <c r="N201" s="125">
        <f>N197</f>
        <v>1835029.6034300998</v>
      </c>
      <c r="O201" s="125">
        <f>SUM(O181:O200)</f>
        <v>114885.99999999997</v>
      </c>
      <c r="P201" s="125">
        <f t="shared" ref="P201:T201" si="8">SUM(P181:P200)</f>
        <v>473661.44299999997</v>
      </c>
      <c r="Q201" s="125">
        <f t="shared" si="8"/>
        <v>108513.42870000002</v>
      </c>
      <c r="R201" s="125">
        <f t="shared" si="8"/>
        <v>14975.693800000003</v>
      </c>
      <c r="S201" s="125">
        <f t="shared" si="8"/>
        <v>72409781.407930091</v>
      </c>
      <c r="T201" s="125">
        <f t="shared" si="8"/>
        <v>-22746085.299999997</v>
      </c>
    </row>
    <row r="202" spans="1:47" ht="27" customHeight="1" x14ac:dyDescent="0.2">
      <c r="A202" s="242" t="s">
        <v>105</v>
      </c>
      <c r="B202" s="243"/>
      <c r="C202" s="127">
        <f t="shared" ref="C202:K202" si="9">C201/$C$6</f>
        <v>33.612858079533162</v>
      </c>
      <c r="D202" s="127">
        <f t="shared" si="9"/>
        <v>603.00924794282548</v>
      </c>
      <c r="E202" s="127">
        <f t="shared" si="9"/>
        <v>23.972242041766382</v>
      </c>
      <c r="F202" s="127">
        <f t="shared" si="9"/>
        <v>83.92055273251809</v>
      </c>
      <c r="G202" s="127">
        <f t="shared" si="9"/>
        <v>186.17840868111332</v>
      </c>
      <c r="H202" s="127">
        <f t="shared" si="9"/>
        <v>0</v>
      </c>
      <c r="I202" s="127">
        <f t="shared" si="9"/>
        <v>0</v>
      </c>
      <c r="J202" s="127">
        <f t="shared" si="9"/>
        <v>283.41260400616329</v>
      </c>
      <c r="K202" s="127">
        <f t="shared" si="9"/>
        <v>0</v>
      </c>
      <c r="L202" s="246">
        <f>L201/$C$6</f>
        <v>1076.2496331508378</v>
      </c>
      <c r="M202" s="247"/>
      <c r="N202" s="127">
        <f t="shared" ref="N202" si="10">N201/$C$6</f>
        <v>60.158987753011175</v>
      </c>
      <c r="O202" s="127">
        <f t="shared" ref="O202" si="11">O201/$C$6</f>
        <v>3.7663836343966159</v>
      </c>
      <c r="P202" s="127">
        <f t="shared" ref="P202" si="12">P201/$C$6</f>
        <v>15.52835599777071</v>
      </c>
      <c r="Q202" s="127">
        <f t="shared" ref="Q202" si="13">Q201/$C$6</f>
        <v>3.5574674195980731</v>
      </c>
      <c r="R202" s="127">
        <f t="shared" ref="R202" si="14">R201/$C$6</f>
        <v>0.49095806314133045</v>
      </c>
      <c r="S202" s="127">
        <f t="shared" ref="S202" si="15">S201/$C$6</f>
        <v>2373.8576995026747</v>
      </c>
      <c r="T202" s="127">
        <f t="shared" ref="T202" si="16">T201/$C$6</f>
        <v>-745.69994098941083</v>
      </c>
    </row>
    <row r="203" spans="1:47" ht="15.75" customHeight="1" x14ac:dyDescent="0.2">
      <c r="A203" s="210" t="s">
        <v>106</v>
      </c>
      <c r="B203" s="211"/>
      <c r="C203" s="211"/>
      <c r="D203" s="211"/>
      <c r="E203" s="211"/>
      <c r="F203" s="211"/>
      <c r="G203" s="211"/>
      <c r="H203" s="211"/>
      <c r="I203" s="211"/>
      <c r="J203" s="211"/>
      <c r="K203" s="211"/>
      <c r="L203" s="211"/>
      <c r="M203" s="211"/>
      <c r="N203" s="211"/>
      <c r="O203" s="211"/>
      <c r="P203" s="211"/>
      <c r="Q203" s="212"/>
      <c r="R203" s="212"/>
      <c r="S203" s="212"/>
      <c r="T203" s="211"/>
      <c r="U203" s="143"/>
    </row>
    <row r="204" spans="1:47" ht="27" customHeight="1" x14ac:dyDescent="0.2">
      <c r="A204" s="214" t="s">
        <v>141</v>
      </c>
      <c r="B204" s="214"/>
      <c r="C204" s="214"/>
      <c r="D204" s="214"/>
      <c r="E204" s="214"/>
      <c r="F204" s="214"/>
      <c r="G204" s="214"/>
      <c r="H204" s="214"/>
      <c r="I204" s="214"/>
      <c r="J204" s="214"/>
      <c r="K204" s="214"/>
      <c r="L204" s="214"/>
      <c r="M204" s="214"/>
      <c r="N204" s="214"/>
      <c r="O204" s="214"/>
      <c r="P204" s="214"/>
      <c r="Q204" s="372"/>
      <c r="R204" s="372"/>
      <c r="S204" s="372"/>
      <c r="T204" s="128" t="s">
        <v>117</v>
      </c>
    </row>
    <row r="205" spans="1:47" ht="15" customHeight="1" x14ac:dyDescent="0.2">
      <c r="A205" s="129" t="s">
        <v>119</v>
      </c>
      <c r="B205" s="129"/>
      <c r="C205" s="129"/>
      <c r="D205" s="129"/>
      <c r="E205" s="129"/>
      <c r="F205" s="129"/>
      <c r="G205" s="129"/>
      <c r="H205" s="129"/>
      <c r="I205" s="129"/>
      <c r="J205" s="129"/>
      <c r="K205" s="129"/>
      <c r="L205" s="129"/>
      <c r="M205" s="129"/>
      <c r="N205" s="129"/>
      <c r="O205" s="129"/>
      <c r="P205" s="129"/>
      <c r="Q205" s="358"/>
      <c r="R205" s="359"/>
      <c r="S205" s="359"/>
      <c r="T205" s="131" t="s">
        <v>125</v>
      </c>
    </row>
    <row r="206" spans="1:47" ht="15" customHeight="1" x14ac:dyDescent="0.2">
      <c r="A206" s="129" t="s">
        <v>144</v>
      </c>
      <c r="B206" s="129"/>
      <c r="C206" s="129"/>
      <c r="D206" s="129"/>
      <c r="E206" s="129"/>
      <c r="F206" s="129"/>
      <c r="G206" s="129"/>
      <c r="H206" s="129"/>
      <c r="I206" s="129"/>
      <c r="J206" s="129"/>
      <c r="K206" s="129"/>
      <c r="L206" s="129"/>
      <c r="M206" s="129"/>
      <c r="N206" s="129"/>
      <c r="O206" s="129"/>
      <c r="P206" s="129"/>
      <c r="Q206" s="144"/>
      <c r="R206" s="144"/>
      <c r="S206" s="144"/>
      <c r="T206" s="145"/>
    </row>
    <row r="207" spans="1:47" s="136" customFormat="1" ht="37.5" customHeight="1" x14ac:dyDescent="0.2">
      <c r="A207" s="260" t="s">
        <v>124</v>
      </c>
      <c r="B207" s="260"/>
      <c r="C207" s="260"/>
      <c r="D207" s="260"/>
      <c r="E207" s="260"/>
      <c r="F207" s="260"/>
      <c r="G207" s="260"/>
      <c r="H207" s="260"/>
      <c r="I207" s="260"/>
      <c r="J207" s="260"/>
      <c r="K207" s="260"/>
      <c r="L207" s="260"/>
      <c r="M207" s="260"/>
      <c r="N207" s="260"/>
      <c r="O207" s="260"/>
      <c r="P207" s="260"/>
      <c r="Q207" s="260"/>
      <c r="R207" s="260"/>
      <c r="S207" s="260"/>
      <c r="T207" s="260"/>
      <c r="U207" s="135"/>
      <c r="V207" s="135"/>
      <c r="W207" s="135"/>
      <c r="X207" s="135"/>
      <c r="Y207" s="135"/>
      <c r="Z207" s="135"/>
      <c r="AA207" s="135"/>
      <c r="AB207" s="135"/>
      <c r="AC207" s="135"/>
      <c r="AD207" s="135"/>
      <c r="AE207" s="135"/>
      <c r="AF207" s="135"/>
      <c r="AG207" s="135"/>
      <c r="AH207" s="135"/>
      <c r="AI207" s="135"/>
      <c r="AJ207" s="135"/>
      <c r="AK207" s="135"/>
      <c r="AL207" s="135"/>
      <c r="AM207" s="135"/>
      <c r="AN207" s="135"/>
      <c r="AO207" s="135"/>
      <c r="AP207" s="135"/>
      <c r="AQ207" s="135"/>
      <c r="AR207" s="135"/>
      <c r="AS207" s="135"/>
      <c r="AT207" s="135"/>
      <c r="AU207" s="135"/>
    </row>
    <row r="208" spans="1:47" x14ac:dyDescent="0.2">
      <c r="A208" s="261"/>
      <c r="B208" s="261"/>
      <c r="C208" s="261"/>
      <c r="D208" s="261"/>
      <c r="E208" s="261"/>
      <c r="F208" s="261"/>
      <c r="G208" s="261"/>
      <c r="H208" s="261"/>
      <c r="I208" s="261"/>
      <c r="J208" s="261"/>
      <c r="K208" s="261"/>
      <c r="L208" s="261"/>
      <c r="M208" s="261"/>
      <c r="N208" s="261"/>
      <c r="O208" s="261"/>
      <c r="P208" s="261"/>
      <c r="Q208" s="261"/>
      <c r="R208" s="261"/>
      <c r="S208" s="261"/>
      <c r="T208" s="261"/>
    </row>
    <row r="209" spans="1:20" ht="65.25" customHeight="1" x14ac:dyDescent="0.2">
      <c r="A209" s="262" t="s">
        <v>120</v>
      </c>
      <c r="B209" s="263"/>
      <c r="C209" s="268" t="s">
        <v>164</v>
      </c>
      <c r="D209" s="268" t="s">
        <v>161</v>
      </c>
      <c r="E209" s="248" t="s">
        <v>159</v>
      </c>
      <c r="F209" s="250"/>
      <c r="G209" s="249" t="s">
        <v>160</v>
      </c>
      <c r="H209" s="249"/>
      <c r="I209" s="249"/>
      <c r="J209" s="249"/>
      <c r="K209" s="249"/>
      <c r="L209" s="249"/>
      <c r="M209" s="249"/>
      <c r="N209" s="249"/>
      <c r="O209" s="248" t="s">
        <v>162</v>
      </c>
      <c r="P209" s="249"/>
      <c r="Q209" s="249"/>
      <c r="R209" s="250"/>
      <c r="S209" s="254" t="s">
        <v>121</v>
      </c>
      <c r="T209" s="250" t="s">
        <v>163</v>
      </c>
    </row>
    <row r="210" spans="1:20" x14ac:dyDescent="0.2">
      <c r="A210" s="264"/>
      <c r="B210" s="265"/>
      <c r="C210" s="323"/>
      <c r="D210" s="269"/>
      <c r="E210" s="251"/>
      <c r="F210" s="253"/>
      <c r="G210" s="252"/>
      <c r="H210" s="252"/>
      <c r="I210" s="252"/>
      <c r="J210" s="252"/>
      <c r="K210" s="252"/>
      <c r="L210" s="252"/>
      <c r="M210" s="252"/>
      <c r="N210" s="252"/>
      <c r="O210" s="251"/>
      <c r="P210" s="252"/>
      <c r="Q210" s="252"/>
      <c r="R210" s="253"/>
      <c r="S210" s="255"/>
      <c r="T210" s="253"/>
    </row>
    <row r="211" spans="1:20" ht="26.85" customHeight="1" x14ac:dyDescent="0.2">
      <c r="A211" s="266"/>
      <c r="B211" s="267"/>
      <c r="C211" s="324"/>
      <c r="D211" s="257" t="s">
        <v>116</v>
      </c>
      <c r="E211" s="258"/>
      <c r="F211" s="259"/>
      <c r="G211" s="257" t="s">
        <v>115</v>
      </c>
      <c r="H211" s="258"/>
      <c r="I211" s="258"/>
      <c r="J211" s="258"/>
      <c r="K211" s="258"/>
      <c r="L211" s="258"/>
      <c r="M211" s="258"/>
      <c r="N211" s="259"/>
      <c r="O211" s="257" t="s">
        <v>114</v>
      </c>
      <c r="P211" s="258"/>
      <c r="Q211" s="258"/>
      <c r="R211" s="259"/>
      <c r="S211" s="255"/>
      <c r="T211" s="250" t="s">
        <v>113</v>
      </c>
    </row>
    <row r="212" spans="1:20" ht="25.5" customHeight="1" x14ac:dyDescent="0.2">
      <c r="A212" s="120" t="s">
        <v>66</v>
      </c>
      <c r="B212" s="121"/>
      <c r="C212" s="122"/>
      <c r="D212" s="122" t="s">
        <v>87</v>
      </c>
      <c r="E212" s="122" t="s">
        <v>130</v>
      </c>
      <c r="F212" s="122" t="s">
        <v>89</v>
      </c>
      <c r="G212" s="122" t="s">
        <v>90</v>
      </c>
      <c r="H212" s="122" t="s">
        <v>91</v>
      </c>
      <c r="I212" s="122" t="s">
        <v>92</v>
      </c>
      <c r="J212" s="122" t="s">
        <v>93</v>
      </c>
      <c r="K212" s="122" t="s">
        <v>94</v>
      </c>
      <c r="L212" s="257" t="s">
        <v>95</v>
      </c>
      <c r="M212" s="259"/>
      <c r="N212" s="122" t="s">
        <v>96</v>
      </c>
      <c r="O212" s="122" t="s">
        <v>97</v>
      </c>
      <c r="P212" s="122" t="s">
        <v>98</v>
      </c>
      <c r="Q212" s="122" t="s">
        <v>99</v>
      </c>
      <c r="R212" s="122" t="s">
        <v>100</v>
      </c>
      <c r="S212" s="256"/>
      <c r="T212" s="253"/>
    </row>
    <row r="213" spans="1:20" ht="29.85" customHeight="1" x14ac:dyDescent="0.2">
      <c r="A213" s="123">
        <v>0.1</v>
      </c>
      <c r="B213" s="112" t="s">
        <v>68</v>
      </c>
      <c r="C213" s="218"/>
      <c r="D213" s="219"/>
      <c r="E213" s="219"/>
      <c r="F213" s="219"/>
      <c r="G213" s="219"/>
      <c r="H213" s="219"/>
      <c r="I213" s="219"/>
      <c r="J213" s="219"/>
      <c r="K213" s="219"/>
      <c r="L213" s="219"/>
      <c r="M213" s="219"/>
      <c r="N213" s="220"/>
      <c r="O213" s="36">
        <v>10135.4</v>
      </c>
      <c r="P213" s="36">
        <v>18.16</v>
      </c>
      <c r="Q213" s="36">
        <v>1.37</v>
      </c>
      <c r="R213" s="36">
        <v>19.72</v>
      </c>
      <c r="S213" s="137">
        <f>SUM(C213:R213)</f>
        <v>10174.65</v>
      </c>
      <c r="T213" s="36">
        <v>0</v>
      </c>
    </row>
    <row r="214" spans="1:20" ht="29.25" customHeight="1" x14ac:dyDescent="0.2">
      <c r="A214" s="111">
        <v>0.2</v>
      </c>
      <c r="B214" s="112" t="s">
        <v>69</v>
      </c>
      <c r="C214" s="221"/>
      <c r="D214" s="222"/>
      <c r="E214" s="222"/>
      <c r="F214" s="222"/>
      <c r="G214" s="222"/>
      <c r="H214" s="222"/>
      <c r="I214" s="222"/>
      <c r="J214" s="222"/>
      <c r="K214" s="222"/>
      <c r="L214" s="222"/>
      <c r="M214" s="222"/>
      <c r="N214" s="223"/>
      <c r="O214" s="36">
        <v>0</v>
      </c>
      <c r="P214" s="36">
        <v>0</v>
      </c>
      <c r="Q214" s="36">
        <v>0</v>
      </c>
      <c r="R214" s="36">
        <v>0</v>
      </c>
      <c r="S214" s="137">
        <f t="shared" ref="S214:S232" si="17">SUM(C214:R214)</f>
        <v>0</v>
      </c>
      <c r="T214" s="36">
        <v>0</v>
      </c>
    </row>
    <row r="215" spans="1:20" ht="33" customHeight="1" x14ac:dyDescent="0.2">
      <c r="A215" s="111">
        <v>0.3</v>
      </c>
      <c r="B215" s="112" t="s">
        <v>70</v>
      </c>
      <c r="C215" s="36">
        <v>0</v>
      </c>
      <c r="D215" s="36">
        <v>0</v>
      </c>
      <c r="E215" s="36">
        <v>0</v>
      </c>
      <c r="F215" s="36">
        <v>0</v>
      </c>
      <c r="G215" s="36">
        <v>0</v>
      </c>
      <c r="H215" s="36">
        <v>0</v>
      </c>
      <c r="I215" s="36">
        <v>0</v>
      </c>
      <c r="J215" s="36">
        <v>0</v>
      </c>
      <c r="K215" s="36">
        <v>0</v>
      </c>
      <c r="L215" s="360"/>
      <c r="M215" s="361"/>
      <c r="N215" s="362"/>
      <c r="O215" s="36">
        <v>0</v>
      </c>
      <c r="P215" s="36">
        <v>0</v>
      </c>
      <c r="Q215" s="36">
        <v>0</v>
      </c>
      <c r="R215" s="36">
        <v>0</v>
      </c>
      <c r="S215" s="137">
        <f t="shared" si="17"/>
        <v>0</v>
      </c>
      <c r="T215" s="36">
        <v>0</v>
      </c>
    </row>
    <row r="216" spans="1:20" ht="33" customHeight="1" x14ac:dyDescent="0.2">
      <c r="A216" s="111">
        <v>0.4</v>
      </c>
      <c r="B216" s="112" t="s">
        <v>71</v>
      </c>
      <c r="C216" s="36">
        <v>0</v>
      </c>
      <c r="D216" s="36">
        <v>0</v>
      </c>
      <c r="E216" s="36">
        <v>0</v>
      </c>
      <c r="F216" s="36">
        <v>0</v>
      </c>
      <c r="G216" s="36">
        <v>0</v>
      </c>
      <c r="H216" s="36">
        <v>0</v>
      </c>
      <c r="I216" s="36">
        <v>0</v>
      </c>
      <c r="J216" s="36">
        <v>0</v>
      </c>
      <c r="K216" s="36">
        <v>0</v>
      </c>
      <c r="L216" s="218"/>
      <c r="M216" s="219"/>
      <c r="N216" s="220"/>
      <c r="O216" s="36">
        <v>0</v>
      </c>
      <c r="P216" s="36">
        <v>0</v>
      </c>
      <c r="Q216" s="36">
        <v>0</v>
      </c>
      <c r="R216" s="36">
        <v>0</v>
      </c>
      <c r="S216" s="137">
        <f t="shared" si="17"/>
        <v>0</v>
      </c>
      <c r="T216" s="36">
        <v>0</v>
      </c>
    </row>
    <row r="217" spans="1:20" ht="33.6" customHeight="1" x14ac:dyDescent="0.2">
      <c r="A217" s="111">
        <v>0.5</v>
      </c>
      <c r="B217" s="112" t="s">
        <v>101</v>
      </c>
      <c r="C217" s="36">
        <v>0</v>
      </c>
      <c r="D217" s="36">
        <v>0</v>
      </c>
      <c r="E217" s="36">
        <v>0</v>
      </c>
      <c r="F217" s="36">
        <v>0</v>
      </c>
      <c r="G217" s="36">
        <v>0</v>
      </c>
      <c r="H217" s="36">
        <v>0</v>
      </c>
      <c r="I217" s="36">
        <v>0</v>
      </c>
      <c r="J217" s="36">
        <v>0</v>
      </c>
      <c r="K217" s="36">
        <v>0</v>
      </c>
      <c r="L217" s="218"/>
      <c r="M217" s="219"/>
      <c r="N217" s="220"/>
      <c r="O217" s="36">
        <v>0</v>
      </c>
      <c r="P217" s="36">
        <v>0</v>
      </c>
      <c r="Q217" s="36">
        <v>0</v>
      </c>
      <c r="R217" s="36">
        <v>0</v>
      </c>
      <c r="S217" s="137">
        <f t="shared" si="17"/>
        <v>0</v>
      </c>
      <c r="T217" s="36">
        <v>0</v>
      </c>
    </row>
    <row r="218" spans="1:20" ht="29.85" customHeight="1" x14ac:dyDescent="0.2">
      <c r="A218" s="111">
        <v>1</v>
      </c>
      <c r="B218" s="121" t="s">
        <v>72</v>
      </c>
      <c r="C218" s="36">
        <v>232610.11000000002</v>
      </c>
      <c r="D218" s="36">
        <v>3615516.9200000009</v>
      </c>
      <c r="E218" s="36">
        <v>184459.72</v>
      </c>
      <c r="F218" s="36">
        <v>514026.25606071972</v>
      </c>
      <c r="G218" s="36">
        <v>0</v>
      </c>
      <c r="H218" s="36">
        <v>0</v>
      </c>
      <c r="I218" s="36">
        <v>0</v>
      </c>
      <c r="J218" s="36">
        <v>0</v>
      </c>
      <c r="K218" s="36">
        <v>0</v>
      </c>
      <c r="L218" s="218"/>
      <c r="M218" s="219"/>
      <c r="N218" s="220"/>
      <c r="O218" s="36">
        <v>20590.191704655968</v>
      </c>
      <c r="P218" s="36">
        <v>152347.17000000001</v>
      </c>
      <c r="Q218" s="36">
        <v>17175.400000000001</v>
      </c>
      <c r="R218" s="36">
        <v>0</v>
      </c>
      <c r="S218" s="137">
        <f t="shared" si="17"/>
        <v>4736725.7677653767</v>
      </c>
      <c r="T218" s="36">
        <v>-4672232</v>
      </c>
    </row>
    <row r="219" spans="1:20" ht="35.1" customHeight="1" x14ac:dyDescent="0.2">
      <c r="A219" s="111">
        <v>2.1</v>
      </c>
      <c r="B219" s="112" t="s">
        <v>73</v>
      </c>
      <c r="C219" s="36">
        <v>292987.25</v>
      </c>
      <c r="D219" s="36">
        <v>1912811.6099999999</v>
      </c>
      <c r="E219" s="36">
        <v>81768.740000000005</v>
      </c>
      <c r="F219" s="36">
        <v>286265.89946851222</v>
      </c>
      <c r="G219" s="36">
        <v>0</v>
      </c>
      <c r="H219" s="36">
        <v>0</v>
      </c>
      <c r="I219" s="36">
        <v>0</v>
      </c>
      <c r="J219" s="36">
        <v>0</v>
      </c>
      <c r="K219" s="36">
        <v>0</v>
      </c>
      <c r="L219" s="218"/>
      <c r="M219" s="219"/>
      <c r="N219" s="220"/>
      <c r="O219" s="36">
        <v>10893.368394135912</v>
      </c>
      <c r="P219" s="36">
        <v>75669.209999999992</v>
      </c>
      <c r="Q219" s="36">
        <v>8701.130000000001</v>
      </c>
      <c r="R219" s="36">
        <v>0</v>
      </c>
      <c r="S219" s="137">
        <f t="shared" si="17"/>
        <v>2669097.2078626482</v>
      </c>
      <c r="T219" s="36">
        <v>-2175904</v>
      </c>
    </row>
    <row r="220" spans="1:20" ht="29.1" customHeight="1" x14ac:dyDescent="0.2">
      <c r="A220" s="111">
        <v>2.2000000000000002</v>
      </c>
      <c r="B220" s="112" t="s">
        <v>74</v>
      </c>
      <c r="C220" s="36">
        <v>372579.84000000003</v>
      </c>
      <c r="D220" s="36">
        <v>2768259.5999999996</v>
      </c>
      <c r="E220" s="36">
        <v>144510.65</v>
      </c>
      <c r="F220" s="36">
        <v>410332.75494215614</v>
      </c>
      <c r="G220" s="36">
        <v>0</v>
      </c>
      <c r="H220" s="36">
        <v>0</v>
      </c>
      <c r="I220" s="36">
        <v>0</v>
      </c>
      <c r="J220" s="36">
        <v>7590</v>
      </c>
      <c r="K220" s="36">
        <v>0</v>
      </c>
      <c r="L220" s="218"/>
      <c r="M220" s="219"/>
      <c r="N220" s="220"/>
      <c r="O220" s="36">
        <v>15765.102781555848</v>
      </c>
      <c r="P220" s="36">
        <v>106036.92000000001</v>
      </c>
      <c r="Q220" s="36">
        <v>17809.39</v>
      </c>
      <c r="R220" s="36">
        <v>9.879999999999999</v>
      </c>
      <c r="S220" s="137">
        <f t="shared" si="17"/>
        <v>3842894.1377237109</v>
      </c>
      <c r="T220" s="36">
        <v>-3045332</v>
      </c>
    </row>
    <row r="221" spans="1:20" ht="32.1" customHeight="1" x14ac:dyDescent="0.2">
      <c r="A221" s="111">
        <v>2.2999999999999998</v>
      </c>
      <c r="B221" s="112" t="s">
        <v>75</v>
      </c>
      <c r="C221" s="36">
        <v>41620.310000000005</v>
      </c>
      <c r="D221" s="36">
        <v>339639.31</v>
      </c>
      <c r="E221" s="36">
        <v>15796.580000000002</v>
      </c>
      <c r="F221" s="36">
        <v>49237.310752448408</v>
      </c>
      <c r="G221" s="36">
        <v>0</v>
      </c>
      <c r="H221" s="36">
        <v>0</v>
      </c>
      <c r="I221" s="36">
        <v>0</v>
      </c>
      <c r="J221" s="36">
        <v>20607</v>
      </c>
      <c r="K221" s="36">
        <v>0</v>
      </c>
      <c r="L221" s="218"/>
      <c r="M221" s="219"/>
      <c r="N221" s="220"/>
      <c r="O221" s="36">
        <v>1934.2292286484653</v>
      </c>
      <c r="P221" s="36">
        <v>11769.13</v>
      </c>
      <c r="Q221" s="36">
        <v>11872.56</v>
      </c>
      <c r="R221" s="36">
        <v>25.56</v>
      </c>
      <c r="S221" s="137">
        <f t="shared" si="17"/>
        <v>492501.98998109688</v>
      </c>
      <c r="T221" s="36">
        <v>-389723</v>
      </c>
    </row>
    <row r="222" spans="1:20" ht="33" customHeight="1" x14ac:dyDescent="0.2">
      <c r="A222" s="111">
        <v>2.4</v>
      </c>
      <c r="B222" s="112" t="s">
        <v>76</v>
      </c>
      <c r="C222" s="36">
        <v>0</v>
      </c>
      <c r="D222" s="36">
        <v>127332.63</v>
      </c>
      <c r="E222" s="36">
        <v>17872.72</v>
      </c>
      <c r="F222" s="36">
        <v>16720.893613863293</v>
      </c>
      <c r="G222" s="36">
        <v>0</v>
      </c>
      <c r="H222" s="36">
        <v>0</v>
      </c>
      <c r="I222" s="36">
        <v>0</v>
      </c>
      <c r="J222" s="36">
        <v>0</v>
      </c>
      <c r="K222" s="36">
        <v>0</v>
      </c>
      <c r="L222" s="218"/>
      <c r="M222" s="219"/>
      <c r="N222" s="220"/>
      <c r="O222" s="36">
        <v>725.15308874782625</v>
      </c>
      <c r="P222" s="36">
        <v>2574.0399999999995</v>
      </c>
      <c r="Q222" s="36">
        <v>222.94</v>
      </c>
      <c r="R222" s="36">
        <v>7.54</v>
      </c>
      <c r="S222" s="137">
        <f t="shared" si="17"/>
        <v>165455.91670261114</v>
      </c>
      <c r="T222" s="36">
        <v>-24581</v>
      </c>
    </row>
    <row r="223" spans="1:20" ht="34.35" customHeight="1" x14ac:dyDescent="0.2">
      <c r="A223" s="111">
        <v>2.5</v>
      </c>
      <c r="B223" s="112" t="s">
        <v>77</v>
      </c>
      <c r="C223" s="36">
        <v>0</v>
      </c>
      <c r="D223" s="36">
        <v>4680659.2700000005</v>
      </c>
      <c r="E223" s="36">
        <v>167277.35999999999</v>
      </c>
      <c r="F223" s="36">
        <v>683421.60939244262</v>
      </c>
      <c r="G223" s="36">
        <v>0</v>
      </c>
      <c r="H223" s="36">
        <v>0</v>
      </c>
      <c r="I223" s="36">
        <v>0</v>
      </c>
      <c r="J223" s="36">
        <v>1094672</v>
      </c>
      <c r="K223" s="36">
        <v>0</v>
      </c>
      <c r="L223" s="218"/>
      <c r="M223" s="219"/>
      <c r="N223" s="220"/>
      <c r="O223" s="36">
        <v>26656.125197576192</v>
      </c>
      <c r="P223" s="36">
        <v>59757.119999999995</v>
      </c>
      <c r="Q223" s="36">
        <v>4589.6899999999996</v>
      </c>
      <c r="R223" s="36">
        <v>13783.29</v>
      </c>
      <c r="S223" s="137">
        <f t="shared" si="17"/>
        <v>6730816.4645900205</v>
      </c>
      <c r="T223" s="36">
        <v>-4518844</v>
      </c>
    </row>
    <row r="224" spans="1:20" ht="30.6" customHeight="1" x14ac:dyDescent="0.2">
      <c r="A224" s="111">
        <v>2.6</v>
      </c>
      <c r="B224" s="112" t="s">
        <v>78</v>
      </c>
      <c r="C224" s="36">
        <v>0</v>
      </c>
      <c r="D224" s="36">
        <v>668499.00999999989</v>
      </c>
      <c r="E224" s="36">
        <v>27434.120000000003</v>
      </c>
      <c r="F224" s="36">
        <v>67979.533308757775</v>
      </c>
      <c r="G224" s="36">
        <v>0</v>
      </c>
      <c r="H224" s="36">
        <v>0</v>
      </c>
      <c r="I224" s="36">
        <v>0</v>
      </c>
      <c r="J224" s="36">
        <v>590401</v>
      </c>
      <c r="K224" s="36">
        <v>0</v>
      </c>
      <c r="L224" s="218"/>
      <c r="M224" s="219"/>
      <c r="N224" s="220"/>
      <c r="O224" s="36">
        <v>3807.0691065311685</v>
      </c>
      <c r="P224" s="36">
        <v>18289.429999999993</v>
      </c>
      <c r="Q224" s="36">
        <v>124.30000000000001</v>
      </c>
      <c r="R224" s="36">
        <v>5.46</v>
      </c>
      <c r="S224" s="137">
        <f t="shared" si="17"/>
        <v>1376539.9224152889</v>
      </c>
      <c r="T224" s="36">
        <v>-11055</v>
      </c>
    </row>
    <row r="225" spans="1:21" ht="32.85" customHeight="1" x14ac:dyDescent="0.2">
      <c r="A225" s="111">
        <v>2.7</v>
      </c>
      <c r="B225" s="112" t="s">
        <v>79</v>
      </c>
      <c r="C225" s="36">
        <v>0</v>
      </c>
      <c r="D225" s="36">
        <v>114150.71999999999</v>
      </c>
      <c r="E225" s="36">
        <v>7491.76</v>
      </c>
      <c r="F225" s="36">
        <v>23255.958557783626</v>
      </c>
      <c r="G225" s="36">
        <v>0</v>
      </c>
      <c r="H225" s="36">
        <v>0</v>
      </c>
      <c r="I225" s="36">
        <v>0</v>
      </c>
      <c r="J225" s="36">
        <v>55590</v>
      </c>
      <c r="K225" s="36">
        <v>0</v>
      </c>
      <c r="L225" s="218"/>
      <c r="M225" s="219"/>
      <c r="N225" s="220"/>
      <c r="O225" s="36">
        <v>650.08275719105347</v>
      </c>
      <c r="P225" s="36">
        <v>5255.67</v>
      </c>
      <c r="Q225" s="36">
        <v>1309.9099999999999</v>
      </c>
      <c r="R225" s="36">
        <v>660.18</v>
      </c>
      <c r="S225" s="137">
        <f t="shared" si="17"/>
        <v>208364.28131497468</v>
      </c>
      <c r="T225" s="36">
        <v>-64232</v>
      </c>
    </row>
    <row r="226" spans="1:21" ht="31.5" customHeight="1" x14ac:dyDescent="0.2">
      <c r="A226" s="111">
        <v>2.8</v>
      </c>
      <c r="B226" s="112" t="s">
        <v>80</v>
      </c>
      <c r="C226" s="36">
        <v>81139.64</v>
      </c>
      <c r="D226" s="36">
        <v>43690.579999999994</v>
      </c>
      <c r="E226" s="36">
        <v>2705.37</v>
      </c>
      <c r="F226" s="36">
        <v>3990.5298557988094</v>
      </c>
      <c r="G226" s="36">
        <v>0</v>
      </c>
      <c r="H226" s="36">
        <v>0</v>
      </c>
      <c r="I226" s="36">
        <v>0</v>
      </c>
      <c r="J226" s="36">
        <v>38586</v>
      </c>
      <c r="K226" s="36">
        <v>0</v>
      </c>
      <c r="L226" s="218"/>
      <c r="M226" s="219"/>
      <c r="N226" s="220"/>
      <c r="O226" s="36">
        <v>248.81571232907069</v>
      </c>
      <c r="P226" s="36">
        <v>180.35999999999999</v>
      </c>
      <c r="Q226" s="36">
        <v>484.46000000000004</v>
      </c>
      <c r="R226" s="36">
        <v>24.49</v>
      </c>
      <c r="S226" s="137">
        <f t="shared" si="17"/>
        <v>171050.24556812784</v>
      </c>
      <c r="T226" s="36">
        <v>0</v>
      </c>
    </row>
    <row r="227" spans="1:21" ht="38.25" customHeight="1" x14ac:dyDescent="0.2">
      <c r="A227" s="111">
        <v>3</v>
      </c>
      <c r="B227" s="121" t="s">
        <v>81</v>
      </c>
      <c r="C227" s="36">
        <v>3850</v>
      </c>
      <c r="D227" s="36">
        <v>1348814.2000000004</v>
      </c>
      <c r="E227" s="36">
        <v>15292.170000000002</v>
      </c>
      <c r="F227" s="36">
        <v>211869.0311382222</v>
      </c>
      <c r="G227" s="36">
        <v>0</v>
      </c>
      <c r="H227" s="36">
        <v>0</v>
      </c>
      <c r="I227" s="36">
        <v>0</v>
      </c>
      <c r="J227" s="36">
        <v>1956987</v>
      </c>
      <c r="K227" s="36">
        <v>0</v>
      </c>
      <c r="L227" s="218"/>
      <c r="M227" s="219"/>
      <c r="N227" s="220"/>
      <c r="O227" s="36">
        <v>7681.4307791877736</v>
      </c>
      <c r="P227" s="36">
        <v>24381.800000000003</v>
      </c>
      <c r="Q227" s="36">
        <v>17685.810000000005</v>
      </c>
      <c r="R227" s="36">
        <v>64.61</v>
      </c>
      <c r="S227" s="137">
        <f t="shared" si="17"/>
        <v>3586626.0519174105</v>
      </c>
      <c r="T227" s="36">
        <v>-2580042</v>
      </c>
    </row>
    <row r="228" spans="1:21" ht="30.6" customHeight="1" x14ac:dyDescent="0.2">
      <c r="A228" s="111">
        <v>4</v>
      </c>
      <c r="B228" s="121" t="s">
        <v>82</v>
      </c>
      <c r="C228" s="36">
        <v>0</v>
      </c>
      <c r="D228" s="36">
        <v>122146.15</v>
      </c>
      <c r="E228" s="36">
        <v>1607.09</v>
      </c>
      <c r="F228" s="36">
        <v>13675.150440760452</v>
      </c>
      <c r="G228" s="36">
        <v>0</v>
      </c>
      <c r="H228" s="36">
        <v>0</v>
      </c>
      <c r="I228" s="36">
        <v>0</v>
      </c>
      <c r="J228" s="36">
        <v>216749</v>
      </c>
      <c r="K228" s="36">
        <v>0</v>
      </c>
      <c r="L228" s="221"/>
      <c r="M228" s="222"/>
      <c r="N228" s="223"/>
      <c r="O228" s="36">
        <v>695.6163392773343</v>
      </c>
      <c r="P228" s="36">
        <v>682.27</v>
      </c>
      <c r="Q228" s="36">
        <v>47.61</v>
      </c>
      <c r="R228" s="36">
        <v>2.0300000000000002</v>
      </c>
      <c r="S228" s="137">
        <f t="shared" si="17"/>
        <v>355604.91678003781</v>
      </c>
      <c r="T228" s="36">
        <v>-102177</v>
      </c>
    </row>
    <row r="229" spans="1:21" ht="33.6" customHeight="1" x14ac:dyDescent="0.2">
      <c r="A229" s="111">
        <v>5</v>
      </c>
      <c r="B229" s="121" t="s">
        <v>83</v>
      </c>
      <c r="C229" s="36">
        <v>505.86</v>
      </c>
      <c r="D229" s="36">
        <v>2527124.2899999996</v>
      </c>
      <c r="E229" s="36">
        <v>59091.139000000003</v>
      </c>
      <c r="F229" s="36">
        <v>264266.08140803734</v>
      </c>
      <c r="G229" s="36">
        <v>5679000</v>
      </c>
      <c r="H229" s="36">
        <v>0</v>
      </c>
      <c r="I229" s="36">
        <v>0</v>
      </c>
      <c r="J229" s="36">
        <v>3636195</v>
      </c>
      <c r="K229" s="36">
        <v>0</v>
      </c>
      <c r="L229" s="32">
        <v>1934770.38</v>
      </c>
      <c r="M229" s="32">
        <v>4534718.9800000004</v>
      </c>
      <c r="N229" s="32">
        <v>1835029.6034300998</v>
      </c>
      <c r="O229" s="36">
        <v>14391.849006363545</v>
      </c>
      <c r="P229" s="36">
        <v>15677.893000000005</v>
      </c>
      <c r="Q229" s="36">
        <v>28263.728700000003</v>
      </c>
      <c r="R229" s="36">
        <v>372.6438</v>
      </c>
      <c r="S229" s="137">
        <f t="shared" si="17"/>
        <v>20529407.448344499</v>
      </c>
      <c r="T229" s="36">
        <v>-1965753</v>
      </c>
    </row>
    <row r="230" spans="1:21" ht="31.5" customHeight="1" x14ac:dyDescent="0.2">
      <c r="A230" s="111">
        <v>6</v>
      </c>
      <c r="B230" s="121" t="s">
        <v>84</v>
      </c>
      <c r="C230" s="36">
        <v>0</v>
      </c>
      <c r="D230" s="36">
        <v>0</v>
      </c>
      <c r="E230" s="36">
        <v>0</v>
      </c>
      <c r="F230" s="36">
        <v>0</v>
      </c>
      <c r="G230" s="36">
        <v>0</v>
      </c>
      <c r="H230" s="36">
        <v>0</v>
      </c>
      <c r="I230" s="36">
        <v>0</v>
      </c>
      <c r="J230" s="36">
        <v>0</v>
      </c>
      <c r="K230" s="36">
        <v>0</v>
      </c>
      <c r="L230" s="363"/>
      <c r="M230" s="364"/>
      <c r="N230" s="365"/>
      <c r="O230" s="36">
        <v>0</v>
      </c>
      <c r="P230" s="36">
        <v>0</v>
      </c>
      <c r="Q230" s="36">
        <v>0</v>
      </c>
      <c r="R230" s="36">
        <v>0</v>
      </c>
      <c r="S230" s="137">
        <f t="shared" si="17"/>
        <v>0</v>
      </c>
      <c r="T230" s="36">
        <v>0</v>
      </c>
    </row>
    <row r="231" spans="1:21" ht="26.1" customHeight="1" x14ac:dyDescent="0.2">
      <c r="A231" s="111">
        <v>7</v>
      </c>
      <c r="B231" s="121" t="s">
        <v>85</v>
      </c>
      <c r="C231" s="36">
        <v>0</v>
      </c>
      <c r="D231" s="36">
        <v>0</v>
      </c>
      <c r="E231" s="36">
        <v>0</v>
      </c>
      <c r="F231" s="36">
        <v>0</v>
      </c>
      <c r="G231" s="36">
        <v>0</v>
      </c>
      <c r="H231" s="36">
        <v>0</v>
      </c>
      <c r="I231" s="36">
        <v>0</v>
      </c>
      <c r="J231" s="36">
        <v>0</v>
      </c>
      <c r="K231" s="36">
        <v>0</v>
      </c>
      <c r="L231" s="366"/>
      <c r="M231" s="367"/>
      <c r="N231" s="368"/>
      <c r="O231" s="36">
        <v>0</v>
      </c>
      <c r="P231" s="36">
        <v>0</v>
      </c>
      <c r="Q231" s="36">
        <v>0</v>
      </c>
      <c r="R231" s="36">
        <v>0</v>
      </c>
      <c r="S231" s="137">
        <f t="shared" si="17"/>
        <v>0</v>
      </c>
      <c r="T231" s="36">
        <v>0</v>
      </c>
    </row>
    <row r="232" spans="1:21" ht="33" customHeight="1" x14ac:dyDescent="0.2">
      <c r="A232" s="111">
        <v>8</v>
      </c>
      <c r="B232" s="121" t="s">
        <v>86</v>
      </c>
      <c r="C232" s="36">
        <v>0</v>
      </c>
      <c r="D232" s="36">
        <v>124946.79999999999</v>
      </c>
      <c r="E232" s="36">
        <v>5917.88</v>
      </c>
      <c r="F232" s="36">
        <v>14787.611060496856</v>
      </c>
      <c r="G232" s="36">
        <v>0</v>
      </c>
      <c r="H232" s="36">
        <v>0</v>
      </c>
      <c r="I232" s="36">
        <v>0</v>
      </c>
      <c r="J232" s="36">
        <v>52118</v>
      </c>
      <c r="K232" s="36">
        <v>0</v>
      </c>
      <c r="L232" s="369"/>
      <c r="M232" s="370"/>
      <c r="N232" s="371"/>
      <c r="O232" s="36">
        <v>711.56590379981071</v>
      </c>
      <c r="P232" s="36">
        <v>1022.27</v>
      </c>
      <c r="Q232" s="36">
        <v>225.13000000000002</v>
      </c>
      <c r="R232" s="36">
        <v>0.28999999999999998</v>
      </c>
      <c r="S232" s="137">
        <f t="shared" si="17"/>
        <v>199729.54696429666</v>
      </c>
      <c r="T232" s="36">
        <v>-55820</v>
      </c>
    </row>
    <row r="233" spans="1:21" ht="38.1" customHeight="1" x14ac:dyDescent="0.2">
      <c r="A233" s="242" t="s">
        <v>104</v>
      </c>
      <c r="B233" s="243"/>
      <c r="C233" s="125">
        <f>SUM(C215:C232)</f>
        <v>1025293.01</v>
      </c>
      <c r="D233" s="125">
        <f t="shared" ref="D233:K233" si="18">SUM(D215:D232)</f>
        <v>18393591.090000007</v>
      </c>
      <c r="E233" s="126">
        <f t="shared" si="18"/>
        <v>731225.299</v>
      </c>
      <c r="F233" s="125">
        <f t="shared" si="18"/>
        <v>2559828.6199999992</v>
      </c>
      <c r="G233" s="125">
        <f t="shared" si="18"/>
        <v>5679000</v>
      </c>
      <c r="H233" s="125">
        <f t="shared" si="18"/>
        <v>0</v>
      </c>
      <c r="I233" s="125">
        <f t="shared" si="18"/>
        <v>0</v>
      </c>
      <c r="J233" s="125">
        <f t="shared" si="18"/>
        <v>7669495</v>
      </c>
      <c r="K233" s="125">
        <f t="shared" si="18"/>
        <v>0</v>
      </c>
      <c r="L233" s="244">
        <f>L229+M229</f>
        <v>6469489.3600000003</v>
      </c>
      <c r="M233" s="245"/>
      <c r="N233" s="125">
        <f>N229</f>
        <v>1835029.6034300998</v>
      </c>
      <c r="O233" s="125">
        <f>SUM(O213:O232)</f>
        <v>114885.99999999997</v>
      </c>
      <c r="P233" s="125">
        <f t="shared" ref="P233:T233" si="19">SUM(P213:P232)</f>
        <v>473661.44299999997</v>
      </c>
      <c r="Q233" s="125">
        <f t="shared" si="19"/>
        <v>108513.42870000002</v>
      </c>
      <c r="R233" s="125">
        <f t="shared" si="19"/>
        <v>14975.693800000003</v>
      </c>
      <c r="S233" s="125">
        <f t="shared" si="19"/>
        <v>45074988.547930099</v>
      </c>
      <c r="T233" s="125">
        <f t="shared" si="19"/>
        <v>-19605695</v>
      </c>
    </row>
    <row r="234" spans="1:21" ht="38.1" customHeight="1" x14ac:dyDescent="0.2">
      <c r="A234" s="242" t="s">
        <v>105</v>
      </c>
      <c r="B234" s="243"/>
      <c r="C234" s="127">
        <f t="shared" ref="C234:K234" si="20">C233/$C$6</f>
        <v>33.612858079533162</v>
      </c>
      <c r="D234" s="127">
        <f t="shared" si="20"/>
        <v>603.00924794282548</v>
      </c>
      <c r="E234" s="127">
        <f t="shared" si="20"/>
        <v>23.972242041766382</v>
      </c>
      <c r="F234" s="127">
        <f t="shared" si="20"/>
        <v>83.92055273251809</v>
      </c>
      <c r="G234" s="127">
        <f t="shared" si="20"/>
        <v>186.17840868111332</v>
      </c>
      <c r="H234" s="127">
        <f t="shared" si="20"/>
        <v>0</v>
      </c>
      <c r="I234" s="127">
        <f t="shared" si="20"/>
        <v>0</v>
      </c>
      <c r="J234" s="127">
        <f t="shared" si="20"/>
        <v>251.43412123397698</v>
      </c>
      <c r="K234" s="127">
        <f t="shared" si="20"/>
        <v>0</v>
      </c>
      <c r="L234" s="246">
        <f>L233/$C$6</f>
        <v>212.0935435858768</v>
      </c>
      <c r="M234" s="247"/>
      <c r="N234" s="127">
        <f t="shared" ref="N234:T234" si="21">N233/$C$6</f>
        <v>60.158987753011175</v>
      </c>
      <c r="O234" s="127">
        <f t="shared" si="21"/>
        <v>3.7663836343966159</v>
      </c>
      <c r="P234" s="127">
        <f t="shared" si="21"/>
        <v>15.52835599777071</v>
      </c>
      <c r="Q234" s="127">
        <f t="shared" si="21"/>
        <v>3.5574674195980731</v>
      </c>
      <c r="R234" s="127">
        <f t="shared" si="21"/>
        <v>0.49095806314133045</v>
      </c>
      <c r="S234" s="127">
        <f t="shared" si="21"/>
        <v>1477.723127165528</v>
      </c>
      <c r="T234" s="127">
        <f t="shared" si="21"/>
        <v>-642.74645116873751</v>
      </c>
    </row>
    <row r="235" spans="1:21" x14ac:dyDescent="0.2">
      <c r="A235" s="210" t="s">
        <v>106</v>
      </c>
      <c r="B235" s="211"/>
      <c r="C235" s="211"/>
      <c r="D235" s="211"/>
      <c r="E235" s="211"/>
      <c r="F235" s="211"/>
      <c r="G235" s="211"/>
      <c r="H235" s="211"/>
      <c r="I235" s="211"/>
      <c r="J235" s="211"/>
      <c r="K235" s="211"/>
      <c r="L235" s="211"/>
      <c r="M235" s="211"/>
      <c r="N235" s="211"/>
      <c r="O235" s="211"/>
      <c r="P235" s="211"/>
      <c r="Q235" s="212"/>
      <c r="R235" s="212"/>
      <c r="S235" s="212"/>
      <c r="T235" s="212"/>
      <c r="U235" s="143"/>
    </row>
    <row r="236" spans="1:21" ht="12.75" customHeight="1" x14ac:dyDescent="0.2">
      <c r="A236" s="214" t="s">
        <v>142</v>
      </c>
      <c r="B236" s="214"/>
      <c r="C236" s="214"/>
      <c r="D236" s="214"/>
      <c r="E236" s="214"/>
      <c r="F236" s="214"/>
      <c r="G236" s="214"/>
      <c r="H236" s="214"/>
      <c r="I236" s="214"/>
      <c r="J236" s="214"/>
      <c r="K236" s="214"/>
      <c r="L236" s="214"/>
      <c r="M236" s="214"/>
      <c r="N236" s="214"/>
      <c r="O236" s="214"/>
      <c r="P236" s="214"/>
      <c r="Q236" s="215"/>
      <c r="R236" s="216"/>
      <c r="S236" s="217"/>
      <c r="T236" s="128" t="s">
        <v>117</v>
      </c>
    </row>
    <row r="237" spans="1:21" ht="14.25" x14ac:dyDescent="0.2">
      <c r="A237" s="129" t="s">
        <v>119</v>
      </c>
      <c r="B237" s="129"/>
      <c r="C237" s="129"/>
      <c r="D237" s="129"/>
      <c r="E237" s="129"/>
      <c r="F237" s="129"/>
      <c r="G237" s="129"/>
      <c r="H237" s="129"/>
      <c r="I237" s="129"/>
      <c r="J237" s="129"/>
      <c r="K237" s="129"/>
      <c r="L237" s="129"/>
      <c r="M237" s="129"/>
      <c r="N237" s="129"/>
      <c r="O237" s="129"/>
      <c r="P237" s="129"/>
      <c r="Q237" s="357"/>
      <c r="R237" s="357"/>
      <c r="S237" s="357"/>
      <c r="T237" s="131" t="s">
        <v>125</v>
      </c>
    </row>
    <row r="238" spans="1:21" ht="14.25" x14ac:dyDescent="0.2">
      <c r="A238" s="129" t="s">
        <v>144</v>
      </c>
      <c r="B238" s="129"/>
      <c r="C238" s="129"/>
      <c r="D238" s="129"/>
      <c r="E238" s="129"/>
      <c r="F238" s="129"/>
      <c r="G238" s="129"/>
      <c r="H238" s="129"/>
      <c r="I238" s="129"/>
      <c r="J238" s="129"/>
      <c r="K238" s="129"/>
      <c r="L238" s="129"/>
      <c r="M238" s="129"/>
      <c r="N238" s="129"/>
      <c r="O238" s="129"/>
      <c r="P238" s="129"/>
    </row>
  </sheetData>
  <sheetProtection algorithmName="SHA-512" hashValue="ty3mglmYecNV0XgbT9ZjzBhMZnvPHD4mV0pJLjXkVrifLSFrmImXWuUd+rx7XlPBsU9ADoDjsFb3HLFIzkHNKQ==" saltValue="HbAgz+QPxRkGLyuTH0U3Yw==" spinCount="100000" sheet="1" formatCells="0" formatColumns="0" formatRows="0" insertRows="0" deleteRows="0"/>
  <mergeCells count="247">
    <mergeCell ref="A12:B12"/>
    <mergeCell ref="C12:F12"/>
    <mergeCell ref="A13:B13"/>
    <mergeCell ref="C13:F13"/>
    <mergeCell ref="A17:B17"/>
    <mergeCell ref="A18:B18"/>
    <mergeCell ref="A19:B19"/>
    <mergeCell ref="A14:B14"/>
    <mergeCell ref="C14:F14"/>
    <mergeCell ref="A15:B15"/>
    <mergeCell ref="C15:F15"/>
    <mergeCell ref="A1:B1"/>
    <mergeCell ref="C1:F1"/>
    <mergeCell ref="A2:B2"/>
    <mergeCell ref="C2:F2"/>
    <mergeCell ref="C3:F3"/>
    <mergeCell ref="A4:B4"/>
    <mergeCell ref="C4:F4"/>
    <mergeCell ref="A11:B11"/>
    <mergeCell ref="C11:F11"/>
    <mergeCell ref="A8:B8"/>
    <mergeCell ref="C8:F8"/>
    <mergeCell ref="A9:B9"/>
    <mergeCell ref="C9:F9"/>
    <mergeCell ref="A10:B10"/>
    <mergeCell ref="C10:F10"/>
    <mergeCell ref="A5:B5"/>
    <mergeCell ref="C5:F5"/>
    <mergeCell ref="A6:B6"/>
    <mergeCell ref="C6:F6"/>
    <mergeCell ref="A7:B7"/>
    <mergeCell ref="C7:F7"/>
    <mergeCell ref="T177:T178"/>
    <mergeCell ref="D179:F179"/>
    <mergeCell ref="G179:N179"/>
    <mergeCell ref="O179:R179"/>
    <mergeCell ref="T179:T180"/>
    <mergeCell ref="L180:M180"/>
    <mergeCell ref="A175:T176"/>
    <mergeCell ref="A177:B179"/>
    <mergeCell ref="C177:C179"/>
    <mergeCell ref="D177:D178"/>
    <mergeCell ref="E177:F178"/>
    <mergeCell ref="G177:N178"/>
    <mergeCell ref="O177:R178"/>
    <mergeCell ref="S177:S180"/>
    <mergeCell ref="A207:T208"/>
    <mergeCell ref="A209:B211"/>
    <mergeCell ref="C209:C211"/>
    <mergeCell ref="D209:D210"/>
    <mergeCell ref="E209:F210"/>
    <mergeCell ref="G209:N210"/>
    <mergeCell ref="C181:N182"/>
    <mergeCell ref="L183:N196"/>
    <mergeCell ref="L198:N200"/>
    <mergeCell ref="A201:B201"/>
    <mergeCell ref="L201:M201"/>
    <mergeCell ref="A202:B202"/>
    <mergeCell ref="L202:M202"/>
    <mergeCell ref="Q237:S237"/>
    <mergeCell ref="A173:B173"/>
    <mergeCell ref="A235:T235"/>
    <mergeCell ref="A236:P236"/>
    <mergeCell ref="Q236:S236"/>
    <mergeCell ref="Q205:S205"/>
    <mergeCell ref="C213:N214"/>
    <mergeCell ref="L215:N228"/>
    <mergeCell ref="L230:N232"/>
    <mergeCell ref="A233:B233"/>
    <mergeCell ref="L233:M233"/>
    <mergeCell ref="A234:B234"/>
    <mergeCell ref="L234:M234"/>
    <mergeCell ref="O209:R210"/>
    <mergeCell ref="S209:S212"/>
    <mergeCell ref="T209:T210"/>
    <mergeCell ref="D211:F211"/>
    <mergeCell ref="G211:N211"/>
    <mergeCell ref="O211:R211"/>
    <mergeCell ref="T211:T212"/>
    <mergeCell ref="L212:M212"/>
    <mergeCell ref="A203:T203"/>
    <mergeCell ref="A204:P204"/>
    <mergeCell ref="Q204:S204"/>
    <mergeCell ref="H51:I51"/>
    <mergeCell ref="A52:B52"/>
    <mergeCell ref="A53:B55"/>
    <mergeCell ref="E53:E55"/>
    <mergeCell ref="F53:G55"/>
    <mergeCell ref="E56:E59"/>
    <mergeCell ref="F56:G56"/>
    <mergeCell ref="F57:G57"/>
    <mergeCell ref="F58:G58"/>
    <mergeCell ref="F59:G59"/>
    <mergeCell ref="A51:B51"/>
    <mergeCell ref="C51:D51"/>
    <mergeCell ref="E51:E52"/>
    <mergeCell ref="F51:G52"/>
    <mergeCell ref="E170:G170"/>
    <mergeCell ref="E171:G171"/>
    <mergeCell ref="F88:G88"/>
    <mergeCell ref="F93:G93"/>
    <mergeCell ref="F106:G106"/>
    <mergeCell ref="F108:G108"/>
    <mergeCell ref="F113:G113"/>
    <mergeCell ref="F114:G114"/>
    <mergeCell ref="F132:G132"/>
    <mergeCell ref="F135:G135"/>
    <mergeCell ref="F161:G161"/>
    <mergeCell ref="F92:G92"/>
    <mergeCell ref="F105:G105"/>
    <mergeCell ref="F131:G131"/>
    <mergeCell ref="F94:G94"/>
    <mergeCell ref="F95:G95"/>
    <mergeCell ref="F96:G96"/>
    <mergeCell ref="F97:G97"/>
    <mergeCell ref="F164:G164"/>
    <mergeCell ref="F125:G125"/>
    <mergeCell ref="F115:G115"/>
    <mergeCell ref="F118:G118"/>
    <mergeCell ref="F122:G122"/>
    <mergeCell ref="F121:G121"/>
    <mergeCell ref="C48:E48"/>
    <mergeCell ref="F60:G60"/>
    <mergeCell ref="F67:G67"/>
    <mergeCell ref="F71:G71"/>
    <mergeCell ref="F79:G79"/>
    <mergeCell ref="B49:F50"/>
    <mergeCell ref="F61:G61"/>
    <mergeCell ref="F62:G62"/>
    <mergeCell ref="F63:G63"/>
    <mergeCell ref="F64:G64"/>
    <mergeCell ref="F68:G68"/>
    <mergeCell ref="F78:G78"/>
    <mergeCell ref="A32:B48"/>
    <mergeCell ref="C33:E33"/>
    <mergeCell ref="C41:E41"/>
    <mergeCell ref="C42:E42"/>
    <mergeCell ref="F65:G65"/>
    <mergeCell ref="F66:G66"/>
    <mergeCell ref="F70:G70"/>
    <mergeCell ref="I16:O16"/>
    <mergeCell ref="A16:G16"/>
    <mergeCell ref="C20:G20"/>
    <mergeCell ref="K20:O20"/>
    <mergeCell ref="I17:J17"/>
    <mergeCell ref="I18:J18"/>
    <mergeCell ref="I19:J19"/>
    <mergeCell ref="I20:J20"/>
    <mergeCell ref="C32:E32"/>
    <mergeCell ref="C28:E28"/>
    <mergeCell ref="C29:E29"/>
    <mergeCell ref="C30:E30"/>
    <mergeCell ref="C24:E24"/>
    <mergeCell ref="C25:E25"/>
    <mergeCell ref="C26:E26"/>
    <mergeCell ref="C27:E27"/>
    <mergeCell ref="A20:B20"/>
    <mergeCell ref="A22:B22"/>
    <mergeCell ref="C22:F22"/>
    <mergeCell ref="A24:B30"/>
    <mergeCell ref="F98:G98"/>
    <mergeCell ref="F101:G101"/>
    <mergeCell ref="F110:G110"/>
    <mergeCell ref="F102:G102"/>
    <mergeCell ref="F107:G107"/>
    <mergeCell ref="F162:G162"/>
    <mergeCell ref="F163:G163"/>
    <mergeCell ref="F165:G165"/>
    <mergeCell ref="F145:G145"/>
    <mergeCell ref="F142:G142"/>
    <mergeCell ref="F149:G149"/>
    <mergeCell ref="F153:G153"/>
    <mergeCell ref="F158:G158"/>
    <mergeCell ref="F126:G126"/>
    <mergeCell ref="F134:G134"/>
    <mergeCell ref="F138:G138"/>
    <mergeCell ref="F104:G104"/>
    <mergeCell ref="F99:G99"/>
    <mergeCell ref="F100:G100"/>
    <mergeCell ref="F103:G103"/>
    <mergeCell ref="F111:G111"/>
    <mergeCell ref="F112:G112"/>
    <mergeCell ref="F116:G116"/>
    <mergeCell ref="F117:G117"/>
    <mergeCell ref="F167:G167"/>
    <mergeCell ref="F168:G168"/>
    <mergeCell ref="F169:G169"/>
    <mergeCell ref="F157:G157"/>
    <mergeCell ref="F143:G143"/>
    <mergeCell ref="F154:G154"/>
    <mergeCell ref="F133:G133"/>
    <mergeCell ref="F127:G127"/>
    <mergeCell ref="F137:G137"/>
    <mergeCell ref="F136:G136"/>
    <mergeCell ref="F146:G146"/>
    <mergeCell ref="F148:G148"/>
    <mergeCell ref="F150:G150"/>
    <mergeCell ref="F152:G152"/>
    <mergeCell ref="F151:G151"/>
    <mergeCell ref="F155:G155"/>
    <mergeCell ref="F159:G159"/>
    <mergeCell ref="F160:G160"/>
    <mergeCell ref="F147:G147"/>
    <mergeCell ref="F156:G156"/>
    <mergeCell ref="F139:G139"/>
    <mergeCell ref="F140:G140"/>
    <mergeCell ref="F144:G144"/>
    <mergeCell ref="F141:G141"/>
    <mergeCell ref="F90:G90"/>
    <mergeCell ref="F82:G82"/>
    <mergeCell ref="F91:G91"/>
    <mergeCell ref="F77:G77"/>
    <mergeCell ref="F73:G73"/>
    <mergeCell ref="F72:G72"/>
    <mergeCell ref="F83:G83"/>
    <mergeCell ref="F86:G86"/>
    <mergeCell ref="F85:G85"/>
    <mergeCell ref="F84:G84"/>
    <mergeCell ref="F75:G75"/>
    <mergeCell ref="F80:G80"/>
    <mergeCell ref="F74:G74"/>
    <mergeCell ref="F89:G89"/>
    <mergeCell ref="F87:G87"/>
    <mergeCell ref="F130:G130"/>
    <mergeCell ref="F119:G119"/>
    <mergeCell ref="F109:G109"/>
    <mergeCell ref="F166:G166"/>
    <mergeCell ref="C34:E34"/>
    <mergeCell ref="C35:E35"/>
    <mergeCell ref="C36:E36"/>
    <mergeCell ref="C37:E37"/>
    <mergeCell ref="C38:E38"/>
    <mergeCell ref="C39:E39"/>
    <mergeCell ref="C40:E40"/>
    <mergeCell ref="C46:E46"/>
    <mergeCell ref="C47:E47"/>
    <mergeCell ref="C43:E43"/>
    <mergeCell ref="C44:E44"/>
    <mergeCell ref="C45:E45"/>
    <mergeCell ref="F120:G120"/>
    <mergeCell ref="F129:G129"/>
    <mergeCell ref="F123:G123"/>
    <mergeCell ref="F124:G124"/>
    <mergeCell ref="F128:G128"/>
    <mergeCell ref="F69:G69"/>
    <mergeCell ref="F76:G76"/>
    <mergeCell ref="F81:G81"/>
  </mergeCells>
  <phoneticPr fontId="36" type="noConversion"/>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300-000000000000}">
          <x14:formula1>
            <xm:f>'Drop down list'!$B$4:$B$5</xm:f>
          </x14:formula1>
          <xm:sqref>C173:C174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60066"/>
  </sheetPr>
  <dimension ref="A1:AW131"/>
  <sheetViews>
    <sheetView showGridLines="0" topLeftCell="A78" zoomScale="60" zoomScaleNormal="60" workbookViewId="0">
      <selection activeCell="L122" sqref="L122:N122"/>
    </sheetView>
  </sheetViews>
  <sheetFormatPr defaultColWidth="9.140625" defaultRowHeight="12.75" x14ac:dyDescent="0.2"/>
  <cols>
    <col min="1" max="1" width="14.42578125" style="78" customWidth="1"/>
    <col min="2" max="2" width="42.140625" style="82" customWidth="1"/>
    <col min="3" max="3" width="35" style="83" customWidth="1"/>
    <col min="4" max="4" width="34.5703125" style="83" customWidth="1"/>
    <col min="5" max="5" width="34.140625" style="83" customWidth="1"/>
    <col min="6" max="6" width="27" style="83" customWidth="1"/>
    <col min="7" max="7" width="14.140625" style="73" customWidth="1"/>
    <col min="8" max="8" width="18.140625" style="73" customWidth="1"/>
    <col min="9" max="9" width="19.85546875" style="73" customWidth="1"/>
    <col min="10" max="10" width="30" style="73" customWidth="1"/>
    <col min="11" max="11" width="21.42578125" style="73" customWidth="1"/>
    <col min="12" max="13" width="22.42578125" style="73" customWidth="1"/>
    <col min="14" max="14" width="13.140625" style="73" bestFit="1" customWidth="1"/>
    <col min="15" max="18" width="10.5703125" style="73" bestFit="1" customWidth="1"/>
    <col min="19" max="19" width="18.5703125" style="73" customWidth="1"/>
    <col min="20" max="20" width="27.85546875" style="73" customWidth="1"/>
    <col min="21" max="25" width="9.140625" style="73"/>
    <col min="26" max="26" width="46" style="73" bestFit="1" customWidth="1"/>
    <col min="27" max="27" width="126.42578125" style="73" customWidth="1"/>
    <col min="28" max="16384" width="9.140625" style="73"/>
  </cols>
  <sheetData>
    <row r="1" spans="1:47" x14ac:dyDescent="0.2">
      <c r="A1" s="424" t="s">
        <v>5</v>
      </c>
      <c r="B1" s="424"/>
      <c r="C1" s="425"/>
      <c r="D1" s="425"/>
      <c r="E1" s="425"/>
      <c r="F1" s="425"/>
    </row>
    <row r="2" spans="1:47" x14ac:dyDescent="0.2">
      <c r="A2" s="176" t="s">
        <v>6</v>
      </c>
      <c r="B2" s="176"/>
      <c r="C2" s="410"/>
      <c r="D2" s="410"/>
      <c r="E2" s="410"/>
      <c r="F2" s="410"/>
    </row>
    <row r="3" spans="1:47" x14ac:dyDescent="0.2">
      <c r="A3" s="75"/>
      <c r="B3" s="75" t="s">
        <v>7</v>
      </c>
      <c r="C3" s="410"/>
      <c r="D3" s="410"/>
      <c r="E3" s="410"/>
      <c r="F3" s="410"/>
    </row>
    <row r="4" spans="1:47" x14ac:dyDescent="0.2">
      <c r="A4" s="176" t="s">
        <v>8</v>
      </c>
      <c r="B4" s="176"/>
      <c r="C4" s="410" t="s">
        <v>177</v>
      </c>
      <c r="D4" s="410"/>
      <c r="E4" s="410"/>
      <c r="F4" s="410"/>
    </row>
    <row r="5" spans="1:47" x14ac:dyDescent="0.2">
      <c r="A5" s="176" t="s">
        <v>9</v>
      </c>
      <c r="B5" s="176"/>
      <c r="C5" s="410"/>
      <c r="D5" s="410"/>
      <c r="E5" s="410"/>
      <c r="F5" s="410"/>
    </row>
    <row r="6" spans="1:47" ht="14.25" x14ac:dyDescent="0.2">
      <c r="A6" s="176" t="s">
        <v>10</v>
      </c>
      <c r="B6" s="176"/>
      <c r="C6" s="410"/>
      <c r="D6" s="410"/>
      <c r="E6" s="410"/>
      <c r="F6" s="410"/>
    </row>
    <row r="7" spans="1:47" s="76" customFormat="1" x14ac:dyDescent="0.2">
      <c r="A7" s="176" t="s">
        <v>11</v>
      </c>
      <c r="B7" s="176"/>
      <c r="C7" s="410"/>
      <c r="D7" s="410"/>
      <c r="E7" s="410"/>
      <c r="F7" s="410"/>
    </row>
    <row r="8" spans="1:47" s="76" customFormat="1" x14ac:dyDescent="0.2">
      <c r="A8" s="176" t="s">
        <v>49</v>
      </c>
      <c r="B8" s="176"/>
      <c r="C8" s="427"/>
      <c r="D8" s="427"/>
      <c r="E8" s="427"/>
      <c r="F8" s="427"/>
      <c r="G8" s="77"/>
    </row>
    <row r="9" spans="1:47" x14ac:dyDescent="0.2">
      <c r="A9" s="176" t="s">
        <v>50</v>
      </c>
      <c r="B9" s="176"/>
      <c r="C9" s="410" t="s">
        <v>176</v>
      </c>
      <c r="D9" s="410"/>
      <c r="E9" s="410"/>
      <c r="F9" s="410"/>
      <c r="G9" s="85"/>
    </row>
    <row r="10" spans="1:47" ht="64.5" customHeight="1" x14ac:dyDescent="0.2">
      <c r="A10" s="317" t="s">
        <v>51</v>
      </c>
      <c r="B10" s="318"/>
      <c r="C10" s="428" t="s">
        <v>118</v>
      </c>
      <c r="D10" s="429"/>
      <c r="E10" s="429"/>
      <c r="F10" s="430"/>
      <c r="G10" s="85"/>
    </row>
    <row r="11" spans="1:47" ht="32.25" customHeight="1" x14ac:dyDescent="0.2">
      <c r="A11" s="176" t="s">
        <v>52</v>
      </c>
      <c r="B11" s="176"/>
      <c r="C11" s="426" t="s">
        <v>126</v>
      </c>
      <c r="D11" s="426"/>
      <c r="E11" s="426"/>
      <c r="F11" s="426"/>
      <c r="G11" s="86"/>
    </row>
    <row r="12" spans="1:47" ht="32.25" customHeight="1" x14ac:dyDescent="0.2">
      <c r="A12" s="176" t="s">
        <v>53</v>
      </c>
      <c r="B12" s="176"/>
      <c r="C12" s="410" t="s">
        <v>54</v>
      </c>
      <c r="D12" s="410"/>
      <c r="E12" s="410"/>
      <c r="F12" s="410"/>
      <c r="G12" s="86"/>
    </row>
    <row r="13" spans="1:47" ht="32.25" customHeight="1" x14ac:dyDescent="0.2">
      <c r="A13" s="317" t="s">
        <v>55</v>
      </c>
      <c r="B13" s="318"/>
      <c r="C13" s="410" t="s">
        <v>155</v>
      </c>
      <c r="D13" s="410"/>
      <c r="E13" s="410"/>
      <c r="F13" s="410"/>
      <c r="G13" s="86"/>
    </row>
    <row r="14" spans="1:47" s="87" customFormat="1" x14ac:dyDescent="0.2">
      <c r="A14" s="311"/>
      <c r="B14" s="311"/>
      <c r="C14" s="312"/>
      <c r="D14" s="312"/>
      <c r="E14" s="312"/>
      <c r="F14" s="312"/>
      <c r="G14" s="86"/>
      <c r="H14" s="73"/>
      <c r="I14" s="73"/>
      <c r="J14" s="73"/>
      <c r="K14" s="73"/>
      <c r="L14" s="73"/>
      <c r="M14" s="73"/>
      <c r="N14" s="73"/>
      <c r="O14" s="73"/>
      <c r="P14" s="73"/>
      <c r="Q14" s="73"/>
      <c r="R14" s="73"/>
      <c r="S14" s="73"/>
      <c r="T14" s="73"/>
      <c r="U14" s="73"/>
      <c r="V14" s="73"/>
      <c r="W14" s="73"/>
      <c r="X14" s="73"/>
      <c r="Y14" s="73"/>
      <c r="AB14" s="73"/>
      <c r="AC14" s="73"/>
      <c r="AD14" s="73"/>
      <c r="AE14" s="73"/>
      <c r="AF14" s="73"/>
      <c r="AG14" s="73"/>
      <c r="AH14" s="73"/>
      <c r="AI14" s="73"/>
      <c r="AJ14" s="73"/>
      <c r="AK14" s="73"/>
      <c r="AL14" s="73"/>
      <c r="AM14" s="73"/>
      <c r="AN14" s="73"/>
      <c r="AO14" s="73"/>
      <c r="AP14" s="73"/>
      <c r="AQ14" s="73"/>
      <c r="AR14" s="73"/>
      <c r="AS14" s="73"/>
      <c r="AT14" s="73"/>
      <c r="AU14" s="73"/>
    </row>
    <row r="15" spans="1:47" ht="12.75" customHeight="1" x14ac:dyDescent="0.2">
      <c r="A15" s="311"/>
      <c r="B15" s="311"/>
      <c r="C15" s="312"/>
      <c r="D15" s="312"/>
      <c r="E15" s="312"/>
      <c r="F15" s="312"/>
      <c r="G15" s="86"/>
    </row>
    <row r="16" spans="1:47" ht="40.35" customHeight="1" x14ac:dyDescent="0.2">
      <c r="A16" s="431" t="s">
        <v>194</v>
      </c>
      <c r="B16" s="432"/>
      <c r="C16" s="432"/>
      <c r="D16" s="432"/>
      <c r="E16" s="432"/>
      <c r="F16" s="432"/>
      <c r="G16" s="433"/>
      <c r="I16" s="431" t="s">
        <v>193</v>
      </c>
      <c r="J16" s="432"/>
      <c r="K16" s="432"/>
      <c r="L16" s="432"/>
      <c r="M16" s="432"/>
      <c r="N16" s="432"/>
      <c r="O16" s="433"/>
    </row>
    <row r="17" spans="1:47" s="80" customFormat="1" ht="33.75" customHeight="1" x14ac:dyDescent="0.2">
      <c r="A17" s="274"/>
      <c r="B17" s="275"/>
      <c r="C17" s="139" t="s">
        <v>56</v>
      </c>
      <c r="D17" s="139" t="s">
        <v>175</v>
      </c>
      <c r="E17" s="139" t="s">
        <v>174</v>
      </c>
      <c r="F17" s="139" t="s">
        <v>57</v>
      </c>
      <c r="G17" s="139" t="s">
        <v>58</v>
      </c>
      <c r="I17" s="274"/>
      <c r="J17" s="275"/>
      <c r="K17" s="139" t="s">
        <v>56</v>
      </c>
      <c r="L17" s="139" t="s">
        <v>175</v>
      </c>
      <c r="M17" s="139" t="s">
        <v>174</v>
      </c>
      <c r="N17" s="139" t="s">
        <v>57</v>
      </c>
      <c r="O17" s="139" t="s">
        <v>58</v>
      </c>
    </row>
    <row r="18" spans="1:47" s="80" customFormat="1" ht="33.75" customHeight="1" x14ac:dyDescent="0.2">
      <c r="A18" s="242" t="s">
        <v>59</v>
      </c>
      <c r="B18" s="243"/>
      <c r="C18" s="66">
        <f>'Detailed planning stage'!C18</f>
        <v>22709938.019000009</v>
      </c>
      <c r="D18" s="66">
        <f>'Detailed planning stage'!D18</f>
        <v>14323934.659999998</v>
      </c>
      <c r="E18" s="66">
        <f>'Detailed planning stage'!E18</f>
        <v>34663872.163430102</v>
      </c>
      <c r="F18" s="66">
        <f>'Detailed planning stage'!F18</f>
        <v>712036.56550000003</v>
      </c>
      <c r="G18" s="66">
        <f>'Detailed planning stage'!G18</f>
        <v>-22746085.299999997</v>
      </c>
      <c r="I18" s="242" t="s">
        <v>59</v>
      </c>
      <c r="J18" s="243"/>
      <c r="K18" s="66">
        <f>'Detailed planning stage'!K18</f>
        <v>22709938.019000009</v>
      </c>
      <c r="L18" s="66">
        <f>'Detailed planning stage'!L18</f>
        <v>13348495</v>
      </c>
      <c r="M18" s="66">
        <f>'Detailed planning stage'!M18</f>
        <v>8304518.9634301001</v>
      </c>
      <c r="N18" s="66">
        <f>'Detailed planning stage'!N18</f>
        <v>712036.56550000003</v>
      </c>
      <c r="O18" s="66">
        <f>'Detailed planning stage'!O18</f>
        <v>-19605695</v>
      </c>
    </row>
    <row r="19" spans="1:47" ht="33.75" customHeight="1" x14ac:dyDescent="0.2">
      <c r="A19" s="242" t="s">
        <v>60</v>
      </c>
      <c r="B19" s="243"/>
      <c r="C19" s="67">
        <f>'Detailed planning stage'!C19</f>
        <v>744.51490079664325</v>
      </c>
      <c r="D19" s="67">
        <f>'Detailed planning stage'!D19</f>
        <v>469.59101268727659</v>
      </c>
      <c r="E19" s="67">
        <f>'Detailed planning stage'!E19</f>
        <v>1136.4086209038489</v>
      </c>
      <c r="F19" s="67">
        <f>'Detailed planning stage'!F19</f>
        <v>23.343165114906732</v>
      </c>
      <c r="G19" s="67">
        <f>'Detailed planning stage'!G19</f>
        <v>-745.69994098941083</v>
      </c>
      <c r="I19" s="242" t="s">
        <v>60</v>
      </c>
      <c r="J19" s="243"/>
      <c r="K19" s="67">
        <f>'Detailed planning stage'!K19</f>
        <v>744.51490079664325</v>
      </c>
      <c r="L19" s="67">
        <f>'Detailed planning stage'!L19</f>
        <v>437.61252991509031</v>
      </c>
      <c r="M19" s="67">
        <f>'Detailed planning stage'!M19</f>
        <v>272.25253133888799</v>
      </c>
      <c r="N19" s="67">
        <f>'Detailed planning stage'!N19</f>
        <v>23.343165114906732</v>
      </c>
      <c r="O19" s="67">
        <f>'Detailed planning stage'!O19</f>
        <v>-642.74645116873751</v>
      </c>
      <c r="P19" s="94"/>
      <c r="Q19" s="94"/>
    </row>
    <row r="20" spans="1:47" s="87" customFormat="1" x14ac:dyDescent="0.2">
      <c r="A20" s="311"/>
      <c r="B20" s="311"/>
      <c r="C20" s="312"/>
      <c r="D20" s="312"/>
      <c r="E20" s="312"/>
      <c r="F20" s="312"/>
      <c r="G20" s="86"/>
      <c r="H20" s="73"/>
      <c r="I20" s="73"/>
      <c r="J20" s="73"/>
      <c r="K20" s="73"/>
      <c r="L20" s="73"/>
      <c r="M20" s="73"/>
      <c r="N20" s="73"/>
      <c r="O20" s="73"/>
      <c r="P20" s="73"/>
      <c r="Q20" s="73"/>
      <c r="R20" s="73"/>
      <c r="S20" s="73"/>
      <c r="T20" s="73"/>
      <c r="U20" s="73"/>
      <c r="V20" s="73"/>
      <c r="W20" s="73"/>
      <c r="X20" s="73"/>
      <c r="Y20" s="73"/>
      <c r="AB20" s="73"/>
      <c r="AC20" s="73"/>
      <c r="AD20" s="73"/>
      <c r="AE20" s="73"/>
      <c r="AF20" s="73"/>
      <c r="AG20" s="73"/>
      <c r="AH20" s="73"/>
      <c r="AI20" s="73"/>
      <c r="AJ20" s="73"/>
      <c r="AK20" s="73"/>
      <c r="AL20" s="73"/>
      <c r="AM20" s="73"/>
      <c r="AN20" s="73"/>
      <c r="AO20" s="73"/>
      <c r="AP20" s="73"/>
      <c r="AQ20" s="73"/>
      <c r="AR20" s="73"/>
      <c r="AS20" s="73"/>
      <c r="AT20" s="73"/>
      <c r="AU20" s="73"/>
    </row>
    <row r="21" spans="1:47" s="87" customFormat="1" x14ac:dyDescent="0.2">
      <c r="A21" s="146"/>
      <c r="B21" s="146"/>
      <c r="C21" s="147"/>
      <c r="D21" s="147"/>
      <c r="E21" s="147"/>
      <c r="F21" s="147"/>
      <c r="G21" s="86"/>
      <c r="H21" s="73"/>
      <c r="I21" s="73"/>
      <c r="J21" s="73"/>
      <c r="K21" s="73"/>
      <c r="L21" s="73"/>
      <c r="M21" s="73"/>
      <c r="N21" s="73"/>
      <c r="O21" s="73"/>
      <c r="P21" s="73"/>
      <c r="Q21" s="73"/>
      <c r="R21" s="73"/>
      <c r="S21" s="73"/>
      <c r="T21" s="73"/>
      <c r="U21" s="73"/>
      <c r="V21" s="73"/>
      <c r="W21" s="73"/>
      <c r="X21" s="73"/>
      <c r="Y21" s="73"/>
      <c r="AB21" s="73"/>
      <c r="AC21" s="73"/>
      <c r="AD21" s="73"/>
      <c r="AE21" s="73"/>
      <c r="AF21" s="73"/>
      <c r="AG21" s="73"/>
      <c r="AH21" s="73"/>
      <c r="AI21" s="73"/>
      <c r="AJ21" s="73"/>
      <c r="AK21" s="73"/>
      <c r="AL21" s="73"/>
      <c r="AM21" s="73"/>
      <c r="AN21" s="73"/>
      <c r="AO21" s="73"/>
      <c r="AP21" s="73"/>
      <c r="AQ21" s="73"/>
      <c r="AR21" s="73"/>
      <c r="AS21" s="73"/>
      <c r="AT21" s="73"/>
      <c r="AU21" s="73"/>
    </row>
    <row r="22" spans="1:47" ht="43.5" customHeight="1" x14ac:dyDescent="0.2">
      <c r="A22" s="431" t="s">
        <v>195</v>
      </c>
      <c r="B22" s="432"/>
      <c r="C22" s="432"/>
      <c r="D22" s="432"/>
      <c r="E22" s="432"/>
      <c r="F22" s="432"/>
      <c r="G22" s="433"/>
      <c r="I22" s="431" t="s">
        <v>196</v>
      </c>
      <c r="J22" s="432"/>
      <c r="K22" s="432"/>
      <c r="L22" s="432"/>
      <c r="M22" s="432"/>
      <c r="N22" s="432"/>
      <c r="O22" s="433"/>
      <c r="P22" s="94"/>
      <c r="Q22" s="94"/>
    </row>
    <row r="23" spans="1:47" ht="33.75" customHeight="1" x14ac:dyDescent="0.2">
      <c r="A23" s="411"/>
      <c r="B23" s="412"/>
      <c r="C23" s="88" t="s">
        <v>56</v>
      </c>
      <c r="D23" s="88" t="s">
        <v>175</v>
      </c>
      <c r="E23" s="88" t="s">
        <v>174</v>
      </c>
      <c r="F23" s="88" t="s">
        <v>57</v>
      </c>
      <c r="G23" s="88" t="s">
        <v>58</v>
      </c>
      <c r="I23" s="148"/>
      <c r="J23" s="149"/>
      <c r="K23" s="88" t="s">
        <v>56</v>
      </c>
      <c r="L23" s="88" t="s">
        <v>175</v>
      </c>
      <c r="M23" s="88" t="s">
        <v>174</v>
      </c>
      <c r="N23" s="88" t="s">
        <v>57</v>
      </c>
      <c r="O23" s="88" t="s">
        <v>58</v>
      </c>
      <c r="P23" s="94"/>
      <c r="Q23" s="94"/>
    </row>
    <row r="24" spans="1:47" ht="35.85" customHeight="1" x14ac:dyDescent="0.2">
      <c r="A24" s="242" t="s">
        <v>59</v>
      </c>
      <c r="B24" s="243"/>
      <c r="C24" s="66">
        <f>C94+D94+E94+F94</f>
        <v>0</v>
      </c>
      <c r="D24" s="66">
        <f>G94+H94+I94+J94+K94</f>
        <v>0</v>
      </c>
      <c r="E24" s="66" t="e">
        <f>L94+N94</f>
        <v>#VALUE!</v>
      </c>
      <c r="F24" s="66">
        <f>O94+P94+Q94+R94</f>
        <v>0</v>
      </c>
      <c r="G24" s="66">
        <f>T94</f>
        <v>0</v>
      </c>
      <c r="I24" s="242" t="s">
        <v>59</v>
      </c>
      <c r="J24" s="243"/>
      <c r="K24" s="66">
        <f>C126+D126+E126+F126</f>
        <v>0</v>
      </c>
      <c r="L24" s="66">
        <f>G126+H126+I126+J126+K126</f>
        <v>0</v>
      </c>
      <c r="M24" s="66" t="e">
        <f>L126+N126</f>
        <v>#VALUE!</v>
      </c>
      <c r="N24" s="66">
        <f>O126+P126+Q126+R126</f>
        <v>0</v>
      </c>
      <c r="O24" s="66">
        <f>T126</f>
        <v>0</v>
      </c>
      <c r="P24" s="94"/>
      <c r="Q24" s="94"/>
    </row>
    <row r="25" spans="1:47" ht="38.1" customHeight="1" x14ac:dyDescent="0.2">
      <c r="A25" s="242" t="s">
        <v>60</v>
      </c>
      <c r="B25" s="243"/>
      <c r="C25" s="67" t="e">
        <f>C24/$C$6</f>
        <v>#DIV/0!</v>
      </c>
      <c r="D25" s="67" t="e">
        <f t="shared" ref="D25" si="0">D24/$C$6</f>
        <v>#DIV/0!</v>
      </c>
      <c r="E25" s="67" t="e">
        <f>E24/$C$6</f>
        <v>#VALUE!</v>
      </c>
      <c r="F25" s="67" t="e">
        <f>F24/$C$6</f>
        <v>#DIV/0!</v>
      </c>
      <c r="G25" s="67" t="e">
        <f>G24/$C$6</f>
        <v>#DIV/0!</v>
      </c>
      <c r="I25" s="242" t="s">
        <v>60</v>
      </c>
      <c r="J25" s="243"/>
      <c r="K25" s="68" t="e">
        <f>K24/$C$6</f>
        <v>#DIV/0!</v>
      </c>
      <c r="L25" s="68" t="e">
        <f t="shared" ref="L25" si="1">L24/$C$6</f>
        <v>#DIV/0!</v>
      </c>
      <c r="M25" s="68" t="e">
        <f>M24/$C$6</f>
        <v>#VALUE!</v>
      </c>
      <c r="N25" s="68" t="e">
        <f t="shared" ref="N25:O25" si="2">N24/$C$6</f>
        <v>#DIV/0!</v>
      </c>
      <c r="O25" s="68" t="e">
        <f t="shared" si="2"/>
        <v>#DIV/0!</v>
      </c>
      <c r="P25" s="94"/>
      <c r="Q25" s="94"/>
    </row>
    <row r="26" spans="1:47" ht="47.25" customHeight="1" x14ac:dyDescent="0.2">
      <c r="A26" s="242" t="s">
        <v>181</v>
      </c>
      <c r="B26" s="243"/>
      <c r="C26" s="428" t="s">
        <v>180</v>
      </c>
      <c r="D26" s="429"/>
      <c r="E26" s="429"/>
      <c r="F26" s="429"/>
      <c r="G26" s="430"/>
      <c r="I26" s="242" t="s">
        <v>183</v>
      </c>
      <c r="J26" s="243"/>
      <c r="K26" s="428" t="s">
        <v>179</v>
      </c>
      <c r="L26" s="429"/>
      <c r="M26" s="429"/>
      <c r="N26" s="429"/>
      <c r="O26" s="430"/>
      <c r="P26" s="94"/>
      <c r="Q26" s="94"/>
    </row>
    <row r="27" spans="1:47" s="97" customFormat="1" ht="84" customHeight="1" x14ac:dyDescent="0.2">
      <c r="A27" s="242" t="s">
        <v>182</v>
      </c>
      <c r="B27" s="243"/>
      <c r="C27" s="434" t="s">
        <v>197</v>
      </c>
      <c r="D27" s="435"/>
      <c r="E27" s="435"/>
      <c r="F27" s="435"/>
      <c r="G27" s="436"/>
      <c r="I27" s="242" t="s">
        <v>182</v>
      </c>
      <c r="J27" s="243"/>
      <c r="K27" s="428" t="s">
        <v>198</v>
      </c>
      <c r="L27" s="429"/>
      <c r="M27" s="429"/>
      <c r="N27" s="429"/>
      <c r="O27" s="430"/>
      <c r="P27" s="94"/>
      <c r="Q27" s="94"/>
    </row>
    <row r="28" spans="1:47" s="87" customFormat="1" x14ac:dyDescent="0.2">
      <c r="A28" s="146"/>
      <c r="B28" s="146"/>
      <c r="C28" s="147"/>
      <c r="D28" s="147"/>
      <c r="E28" s="147"/>
      <c r="F28" s="147"/>
      <c r="G28" s="86"/>
      <c r="H28" s="73"/>
      <c r="I28" s="73"/>
      <c r="J28" s="73"/>
      <c r="K28" s="73"/>
      <c r="L28" s="73"/>
      <c r="M28" s="73"/>
      <c r="N28" s="73"/>
      <c r="O28" s="73"/>
      <c r="P28" s="73"/>
      <c r="Q28" s="73"/>
      <c r="R28" s="73"/>
      <c r="S28" s="73"/>
      <c r="T28" s="73"/>
      <c r="U28" s="73"/>
      <c r="V28" s="73"/>
      <c r="W28" s="73"/>
      <c r="X28" s="73"/>
      <c r="Y28" s="73"/>
      <c r="AB28" s="73"/>
      <c r="AC28" s="73"/>
      <c r="AD28" s="73"/>
      <c r="AE28" s="73"/>
      <c r="AF28" s="73"/>
      <c r="AG28" s="73"/>
      <c r="AH28" s="73"/>
      <c r="AI28" s="73"/>
      <c r="AJ28" s="73"/>
      <c r="AK28" s="73"/>
      <c r="AL28" s="73"/>
      <c r="AM28" s="73"/>
      <c r="AN28" s="73"/>
      <c r="AO28" s="73"/>
      <c r="AP28" s="73"/>
      <c r="AQ28" s="73"/>
      <c r="AR28" s="73"/>
      <c r="AS28" s="73"/>
      <c r="AT28" s="73"/>
      <c r="AU28" s="73"/>
    </row>
    <row r="29" spans="1:47" s="87" customFormat="1" ht="60" customHeight="1" x14ac:dyDescent="0.2">
      <c r="A29" s="413" t="s">
        <v>172</v>
      </c>
      <c r="B29" s="414"/>
      <c r="C29" s="31"/>
      <c r="D29" s="147"/>
      <c r="E29" s="147"/>
      <c r="F29" s="147"/>
      <c r="G29" s="86"/>
      <c r="H29" s="73"/>
      <c r="I29" s="73"/>
      <c r="J29" s="73"/>
      <c r="K29" s="73"/>
      <c r="L29" s="73"/>
      <c r="M29" s="73"/>
      <c r="N29" s="73"/>
      <c r="O29" s="73"/>
      <c r="P29" s="73"/>
      <c r="Q29" s="73"/>
      <c r="R29" s="73"/>
      <c r="S29" s="73"/>
      <c r="T29" s="73"/>
      <c r="U29" s="73"/>
      <c r="V29" s="73"/>
      <c r="W29" s="73"/>
      <c r="X29" s="73"/>
      <c r="Y29" s="73"/>
      <c r="AB29" s="73"/>
      <c r="AC29" s="73"/>
      <c r="AD29" s="73"/>
      <c r="AE29" s="73"/>
      <c r="AF29" s="73"/>
      <c r="AG29" s="73"/>
      <c r="AH29" s="73"/>
      <c r="AI29" s="73"/>
      <c r="AJ29" s="73"/>
      <c r="AK29" s="73"/>
      <c r="AL29" s="73"/>
      <c r="AM29" s="73"/>
      <c r="AN29" s="73"/>
      <c r="AO29" s="73"/>
      <c r="AP29" s="73"/>
      <c r="AQ29" s="73"/>
      <c r="AR29" s="73"/>
      <c r="AS29" s="73"/>
      <c r="AT29" s="73"/>
      <c r="AU29" s="73"/>
    </row>
    <row r="30" spans="1:47" ht="12.75" customHeight="1" x14ac:dyDescent="0.2">
      <c r="A30" s="95"/>
      <c r="B30" s="95"/>
      <c r="C30" s="96"/>
      <c r="D30" s="96"/>
      <c r="E30" s="96"/>
      <c r="F30" s="96"/>
      <c r="G30" s="86"/>
      <c r="H30" s="93"/>
      <c r="I30" s="93"/>
      <c r="J30" s="89"/>
      <c r="K30" s="89"/>
      <c r="L30" s="89"/>
      <c r="M30" s="89"/>
      <c r="N30" s="94"/>
      <c r="O30" s="94"/>
      <c r="P30" s="94"/>
      <c r="Q30" s="94"/>
    </row>
    <row r="31" spans="1:47" s="80" customFormat="1" ht="27.75" x14ac:dyDescent="0.2">
      <c r="A31" s="415" t="s">
        <v>170</v>
      </c>
      <c r="B31" s="398"/>
      <c r="C31" s="301" t="s">
        <v>127</v>
      </c>
      <c r="D31" s="301"/>
      <c r="E31" s="301"/>
      <c r="F31" s="98" t="s">
        <v>128</v>
      </c>
      <c r="G31" s="86"/>
      <c r="H31" s="93"/>
      <c r="I31" s="93"/>
      <c r="J31" s="99"/>
      <c r="K31" s="99"/>
      <c r="L31" s="99"/>
      <c r="M31" s="99"/>
      <c r="N31" s="94"/>
      <c r="O31" s="94"/>
      <c r="P31" s="94"/>
      <c r="Q31" s="94"/>
    </row>
    <row r="32" spans="1:47" s="103" customFormat="1" x14ac:dyDescent="0.2">
      <c r="A32" s="415"/>
      <c r="B32" s="398"/>
      <c r="C32" s="410" t="s">
        <v>169</v>
      </c>
      <c r="D32" s="410"/>
      <c r="E32" s="410"/>
      <c r="F32" s="72"/>
      <c r="G32" s="92"/>
    </row>
    <row r="33" spans="1:49" s="80" customFormat="1" x14ac:dyDescent="0.2">
      <c r="A33" s="415"/>
      <c r="B33" s="398"/>
      <c r="C33" s="419"/>
      <c r="D33" s="419"/>
      <c r="E33" s="419"/>
      <c r="F33" s="72"/>
      <c r="G33" s="86"/>
    </row>
    <row r="34" spans="1:49" s="80" customFormat="1" ht="12.75" customHeight="1" x14ac:dyDescent="0.2">
      <c r="A34" s="416"/>
      <c r="B34" s="400"/>
      <c r="C34" s="410"/>
      <c r="D34" s="410"/>
      <c r="E34" s="410"/>
      <c r="F34" s="72"/>
      <c r="G34" s="86"/>
    </row>
    <row r="35" spans="1:49" s="87" customFormat="1" x14ac:dyDescent="0.2">
      <c r="A35" s="150"/>
      <c r="B35" s="151"/>
      <c r="C35" s="151"/>
      <c r="D35" s="151"/>
      <c r="E35" s="151"/>
      <c r="F35" s="151"/>
      <c r="K35" s="143"/>
      <c r="L35" s="143"/>
      <c r="M35" s="143"/>
      <c r="N35" s="143"/>
      <c r="O35" s="143"/>
      <c r="P35" s="143"/>
      <c r="Q35" s="143"/>
      <c r="R35" s="143"/>
      <c r="S35" s="143"/>
      <c r="T35" s="143"/>
      <c r="U35" s="143"/>
      <c r="V35" s="143"/>
      <c r="W35" s="143"/>
      <c r="X35" s="143"/>
      <c r="Y35" s="143"/>
      <c r="Z35" s="143"/>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row>
    <row r="36" spans="1:49" s="87" customFormat="1" ht="14.25" customHeight="1" x14ac:dyDescent="0.2">
      <c r="A36" s="395" t="s">
        <v>129</v>
      </c>
      <c r="B36" s="396"/>
      <c r="C36" s="401" t="s">
        <v>168</v>
      </c>
      <c r="D36" s="402"/>
      <c r="E36" s="402"/>
      <c r="F36" s="403"/>
      <c r="K36" s="143"/>
      <c r="L36" s="143"/>
      <c r="M36" s="143"/>
      <c r="N36" s="143"/>
      <c r="O36" s="143"/>
      <c r="P36" s="143"/>
      <c r="Q36" s="143"/>
      <c r="R36" s="143"/>
      <c r="S36" s="143"/>
      <c r="T36" s="143"/>
      <c r="U36" s="143"/>
      <c r="V36" s="143"/>
      <c r="W36" s="143"/>
      <c r="X36" s="143"/>
      <c r="Y36" s="143"/>
      <c r="Z36" s="143"/>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row>
    <row r="37" spans="1:49" s="87" customFormat="1" x14ac:dyDescent="0.2">
      <c r="A37" s="397"/>
      <c r="B37" s="398"/>
      <c r="C37" s="401" t="s">
        <v>62</v>
      </c>
      <c r="D37" s="402"/>
      <c r="E37" s="402"/>
      <c r="F37" s="403"/>
      <c r="K37" s="143"/>
      <c r="L37" s="143"/>
      <c r="M37" s="143"/>
      <c r="N37" s="143"/>
      <c r="O37" s="143"/>
      <c r="P37" s="143"/>
      <c r="Q37" s="143"/>
      <c r="R37" s="143"/>
      <c r="S37" s="143"/>
      <c r="T37" s="143"/>
      <c r="U37" s="143"/>
      <c r="V37" s="143"/>
      <c r="W37" s="143"/>
      <c r="X37" s="143"/>
      <c r="Y37" s="143"/>
      <c r="Z37" s="143"/>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row>
    <row r="38" spans="1:49" s="87" customFormat="1" x14ac:dyDescent="0.2">
      <c r="A38" s="397"/>
      <c r="B38" s="398"/>
      <c r="C38" s="401"/>
      <c r="D38" s="402"/>
      <c r="E38" s="402"/>
      <c r="F38" s="403"/>
      <c r="K38" s="143"/>
      <c r="L38" s="143"/>
      <c r="M38" s="143"/>
      <c r="N38" s="143"/>
      <c r="O38" s="143"/>
      <c r="P38" s="143"/>
      <c r="Q38" s="143"/>
      <c r="R38" s="143"/>
      <c r="S38" s="143"/>
      <c r="T38" s="143"/>
      <c r="U38" s="143"/>
      <c r="V38" s="143"/>
      <c r="W38" s="143"/>
      <c r="X38" s="143"/>
      <c r="Y38" s="143"/>
      <c r="Z38" s="143"/>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row>
    <row r="39" spans="1:49" s="87" customFormat="1" x14ac:dyDescent="0.2">
      <c r="A39" s="399"/>
      <c r="B39" s="400"/>
      <c r="C39" s="401"/>
      <c r="D39" s="402"/>
      <c r="E39" s="402"/>
      <c r="F39" s="403"/>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row>
    <row r="40" spans="1:49" s="87" customFormat="1" ht="13.35" customHeight="1" x14ac:dyDescent="0.2">
      <c r="A40" s="82"/>
      <c r="B40" s="151"/>
      <c r="C40" s="151"/>
      <c r="D40" s="151"/>
      <c r="E40" s="151"/>
      <c r="F40" s="151"/>
      <c r="K40" s="73"/>
      <c r="L40" s="73"/>
      <c r="M40" s="73"/>
      <c r="N40" s="73"/>
      <c r="O40" s="73"/>
      <c r="P40" s="73"/>
      <c r="Q40" s="73"/>
      <c r="R40" s="73"/>
      <c r="S40" s="73"/>
      <c r="T40" s="73"/>
      <c r="U40" s="73"/>
      <c r="V40" s="73"/>
      <c r="W40" s="73"/>
      <c r="X40" s="73"/>
      <c r="Y40" s="73"/>
      <c r="Z40" s="73"/>
      <c r="AA40" s="73"/>
      <c r="AB40" s="73"/>
      <c r="AC40" s="73"/>
      <c r="AD40" s="73"/>
      <c r="AE40" s="73"/>
      <c r="AF40" s="73"/>
      <c r="AG40" s="73"/>
      <c r="AH40" s="73"/>
      <c r="AI40" s="73"/>
      <c r="AJ40" s="73"/>
      <c r="AK40" s="73"/>
      <c r="AL40" s="73"/>
      <c r="AM40" s="73"/>
      <c r="AN40" s="73"/>
      <c r="AO40" s="73"/>
      <c r="AP40" s="73"/>
      <c r="AQ40" s="73"/>
      <c r="AR40" s="73"/>
      <c r="AS40" s="73"/>
      <c r="AT40" s="73"/>
      <c r="AU40" s="73"/>
      <c r="AV40" s="73"/>
      <c r="AW40" s="73"/>
    </row>
    <row r="41" spans="1:49" s="87" customFormat="1" ht="24" customHeight="1" x14ac:dyDescent="0.2">
      <c r="A41" s="417" t="s">
        <v>111</v>
      </c>
      <c r="B41" s="418"/>
      <c r="C41" s="295" t="s">
        <v>157</v>
      </c>
      <c r="D41" s="310"/>
      <c r="E41" s="305" t="s">
        <v>156</v>
      </c>
      <c r="F41" s="291" t="s">
        <v>131</v>
      </c>
      <c r="G41" s="292"/>
      <c r="H41" s="295" t="s">
        <v>65</v>
      </c>
      <c r="I41" s="296"/>
      <c r="J41" s="152"/>
      <c r="K41" s="97"/>
      <c r="L41" s="97"/>
      <c r="M41" s="97"/>
      <c r="N41" s="97"/>
      <c r="O41" s="73"/>
      <c r="P41" s="73"/>
      <c r="Q41" s="73"/>
      <c r="R41" s="73"/>
      <c r="S41" s="73"/>
      <c r="T41" s="73"/>
      <c r="U41" s="73"/>
      <c r="V41" s="73"/>
      <c r="W41" s="73"/>
      <c r="X41" s="73"/>
      <c r="Y41" s="73"/>
      <c r="Z41" s="73"/>
      <c r="AA41" s="73"/>
      <c r="AB41" s="73"/>
      <c r="AC41" s="73"/>
      <c r="AD41" s="73"/>
      <c r="AE41" s="73"/>
      <c r="AF41" s="73"/>
      <c r="AG41" s="73"/>
      <c r="AH41" s="73"/>
      <c r="AI41" s="73"/>
      <c r="AJ41" s="73"/>
      <c r="AK41" s="73"/>
      <c r="AL41" s="73"/>
    </row>
    <row r="42" spans="1:49" s="87" customFormat="1" ht="55.5" customHeight="1" x14ac:dyDescent="0.2">
      <c r="A42" s="404" t="s">
        <v>66</v>
      </c>
      <c r="B42" s="405"/>
      <c r="C42" s="104" t="s">
        <v>135</v>
      </c>
      <c r="D42" s="104" t="s">
        <v>67</v>
      </c>
      <c r="E42" s="306"/>
      <c r="F42" s="293"/>
      <c r="G42" s="294"/>
      <c r="H42" s="104" t="s">
        <v>149</v>
      </c>
      <c r="I42" s="104" t="s">
        <v>150</v>
      </c>
      <c r="J42" s="153"/>
      <c r="K42" s="97"/>
      <c r="L42" s="97"/>
      <c r="M42" s="97"/>
      <c r="N42" s="97"/>
      <c r="O42" s="73"/>
      <c r="P42" s="73"/>
      <c r="Q42" s="73"/>
      <c r="R42" s="73"/>
      <c r="S42" s="73"/>
      <c r="T42" s="73"/>
      <c r="U42" s="73"/>
      <c r="V42" s="73"/>
      <c r="W42" s="73"/>
      <c r="X42" s="73"/>
      <c r="Y42" s="73"/>
      <c r="Z42" s="73"/>
      <c r="AA42" s="73"/>
      <c r="AB42" s="73"/>
      <c r="AC42" s="73"/>
      <c r="AD42" s="73"/>
      <c r="AE42" s="73"/>
      <c r="AF42" s="73"/>
      <c r="AG42" s="73"/>
      <c r="AH42" s="73"/>
      <c r="AI42" s="73"/>
      <c r="AJ42" s="73"/>
      <c r="AK42" s="73"/>
      <c r="AL42" s="73"/>
    </row>
    <row r="43" spans="1:49" s="87" customFormat="1" ht="102" customHeight="1" x14ac:dyDescent="0.2">
      <c r="A43" s="420" t="s">
        <v>109</v>
      </c>
      <c r="B43" s="421"/>
      <c r="C43" s="105" t="s">
        <v>167</v>
      </c>
      <c r="D43" s="141" t="s">
        <v>138</v>
      </c>
      <c r="E43" s="348" t="s">
        <v>110</v>
      </c>
      <c r="F43" s="351" t="s">
        <v>112</v>
      </c>
      <c r="G43" s="352"/>
      <c r="H43" s="141" t="s">
        <v>148</v>
      </c>
      <c r="I43" s="141" t="s">
        <v>152</v>
      </c>
      <c r="J43" s="154"/>
      <c r="K43" s="97"/>
      <c r="L43" s="97"/>
      <c r="M43" s="97"/>
      <c r="N43" s="97"/>
      <c r="O43" s="73"/>
      <c r="P43" s="73"/>
      <c r="Q43" s="73"/>
      <c r="R43" s="73"/>
      <c r="S43" s="73"/>
      <c r="T43" s="73"/>
      <c r="U43" s="73"/>
      <c r="V43" s="73"/>
      <c r="W43" s="73"/>
      <c r="X43" s="73"/>
      <c r="Y43" s="73"/>
      <c r="Z43" s="73"/>
      <c r="AA43" s="73"/>
      <c r="AB43" s="73"/>
      <c r="AC43" s="73"/>
      <c r="AD43" s="73"/>
      <c r="AE43" s="73"/>
      <c r="AF43" s="73"/>
      <c r="AG43" s="73"/>
      <c r="AH43" s="73"/>
      <c r="AI43" s="73"/>
      <c r="AJ43" s="73"/>
      <c r="AK43" s="73"/>
      <c r="AL43" s="73"/>
    </row>
    <row r="44" spans="1:49" s="87" customFormat="1" x14ac:dyDescent="0.2">
      <c r="A44" s="422"/>
      <c r="B44" s="423"/>
      <c r="C44" s="107" t="s">
        <v>136</v>
      </c>
      <c r="D44" s="141" t="s">
        <v>139</v>
      </c>
      <c r="E44" s="349"/>
      <c r="F44" s="353"/>
      <c r="G44" s="354"/>
      <c r="H44" s="141" t="s">
        <v>151</v>
      </c>
      <c r="I44" s="141" t="s">
        <v>153</v>
      </c>
      <c r="J44" s="154"/>
      <c r="K44" s="97"/>
      <c r="L44" s="97"/>
      <c r="M44" s="97"/>
      <c r="N44" s="97"/>
      <c r="O44" s="73"/>
      <c r="P44" s="73"/>
      <c r="Q44" s="73"/>
      <c r="R44" s="73"/>
      <c r="S44" s="73"/>
      <c r="T44" s="73"/>
      <c r="U44" s="73"/>
      <c r="V44" s="73"/>
      <c r="W44" s="73"/>
      <c r="X44" s="73"/>
      <c r="Y44" s="73"/>
      <c r="Z44" s="73"/>
      <c r="AA44" s="73"/>
      <c r="AB44" s="73"/>
      <c r="AC44" s="73"/>
      <c r="AD44" s="73"/>
      <c r="AE44" s="73"/>
      <c r="AF44" s="73"/>
      <c r="AG44" s="73"/>
      <c r="AH44" s="73"/>
      <c r="AI44" s="73"/>
      <c r="AJ44" s="73"/>
      <c r="AK44" s="73"/>
      <c r="AL44" s="73"/>
    </row>
    <row r="45" spans="1:49" s="87" customFormat="1" x14ac:dyDescent="0.2">
      <c r="A45" s="422"/>
      <c r="B45" s="423"/>
      <c r="C45" s="107" t="s">
        <v>137</v>
      </c>
      <c r="D45" s="142" t="s">
        <v>140</v>
      </c>
      <c r="E45" s="350"/>
      <c r="F45" s="355"/>
      <c r="G45" s="356"/>
      <c r="H45" s="142" t="s">
        <v>148</v>
      </c>
      <c r="I45" s="142" t="s">
        <v>148</v>
      </c>
      <c r="J45" s="154"/>
      <c r="K45" s="97"/>
      <c r="L45" s="97"/>
      <c r="M45" s="97"/>
      <c r="N45" s="97"/>
      <c r="O45" s="73"/>
      <c r="P45" s="73"/>
      <c r="Q45" s="73"/>
      <c r="R45" s="73"/>
      <c r="S45" s="73"/>
      <c r="T45" s="73"/>
      <c r="U45" s="73"/>
      <c r="V45" s="73"/>
      <c r="W45" s="73"/>
      <c r="X45" s="73"/>
      <c r="Y45" s="73"/>
      <c r="Z45" s="73"/>
      <c r="AA45" s="73"/>
      <c r="AB45" s="73"/>
      <c r="AC45" s="73"/>
      <c r="AD45" s="73"/>
      <c r="AE45" s="73"/>
      <c r="AF45" s="73"/>
      <c r="AG45" s="73"/>
      <c r="AH45" s="73"/>
      <c r="AI45" s="73"/>
      <c r="AJ45" s="73"/>
      <c r="AK45" s="73"/>
      <c r="AL45" s="73"/>
    </row>
    <row r="46" spans="1:49" s="87" customFormat="1" ht="25.5" x14ac:dyDescent="0.2">
      <c r="A46" s="109">
        <v>0.1</v>
      </c>
      <c r="B46" s="110" t="s">
        <v>68</v>
      </c>
      <c r="C46" s="71"/>
      <c r="D46" s="23"/>
      <c r="E46" s="286"/>
      <c r="F46" s="387"/>
      <c r="G46" s="388"/>
      <c r="H46" s="27"/>
      <c r="I46" s="27"/>
      <c r="J46" s="155"/>
      <c r="K46" s="97"/>
      <c r="L46" s="97"/>
      <c r="M46" s="97"/>
      <c r="N46" s="97"/>
      <c r="O46" s="73"/>
      <c r="P46" s="73"/>
      <c r="Q46" s="73"/>
      <c r="R46" s="73"/>
      <c r="S46" s="73"/>
      <c r="T46" s="73"/>
      <c r="U46" s="73"/>
      <c r="V46" s="73"/>
      <c r="W46" s="73"/>
      <c r="X46" s="73"/>
      <c r="Y46" s="73"/>
      <c r="Z46" s="73"/>
      <c r="AA46" s="73"/>
      <c r="AB46" s="73"/>
      <c r="AC46" s="73"/>
      <c r="AD46" s="73"/>
      <c r="AE46" s="73"/>
      <c r="AF46" s="73"/>
      <c r="AG46" s="73"/>
      <c r="AH46" s="73"/>
      <c r="AI46" s="73"/>
      <c r="AJ46" s="73"/>
      <c r="AK46" s="73"/>
      <c r="AL46" s="73"/>
    </row>
    <row r="47" spans="1:49" s="87" customFormat="1" x14ac:dyDescent="0.2">
      <c r="A47" s="111">
        <v>0.2</v>
      </c>
      <c r="B47" s="112" t="s">
        <v>69</v>
      </c>
      <c r="C47" s="24"/>
      <c r="D47" s="25"/>
      <c r="E47" s="287"/>
      <c r="F47" s="387"/>
      <c r="G47" s="388"/>
      <c r="H47" s="27"/>
      <c r="I47" s="27"/>
      <c r="J47" s="155"/>
      <c r="K47" s="97"/>
      <c r="L47" s="97"/>
      <c r="M47" s="97"/>
      <c r="N47" s="97"/>
      <c r="O47" s="73"/>
      <c r="P47" s="73"/>
      <c r="Q47" s="73"/>
      <c r="R47" s="73"/>
      <c r="S47" s="73"/>
      <c r="T47" s="73"/>
      <c r="U47" s="73"/>
      <c r="V47" s="73"/>
      <c r="W47" s="73"/>
      <c r="X47" s="73"/>
      <c r="Y47" s="73"/>
      <c r="Z47" s="73"/>
      <c r="AA47" s="73"/>
      <c r="AB47" s="73"/>
      <c r="AC47" s="73"/>
      <c r="AD47" s="73"/>
      <c r="AE47" s="73"/>
      <c r="AF47" s="73"/>
      <c r="AG47" s="73"/>
      <c r="AH47" s="73"/>
      <c r="AI47" s="73"/>
      <c r="AJ47" s="73"/>
      <c r="AK47" s="73"/>
      <c r="AL47" s="73"/>
    </row>
    <row r="48" spans="1:49" s="87" customFormat="1" x14ac:dyDescent="0.2">
      <c r="A48" s="111">
        <v>0.3</v>
      </c>
      <c r="B48" s="112" t="s">
        <v>70</v>
      </c>
      <c r="C48" s="24"/>
      <c r="D48" s="25"/>
      <c r="E48" s="287"/>
      <c r="F48" s="387"/>
      <c r="G48" s="388"/>
      <c r="H48" s="27"/>
      <c r="I48" s="27"/>
      <c r="J48" s="155"/>
      <c r="K48" s="97"/>
      <c r="L48" s="97"/>
      <c r="M48" s="97"/>
      <c r="N48" s="97"/>
      <c r="O48" s="73"/>
      <c r="P48" s="73"/>
      <c r="Q48" s="73"/>
      <c r="R48" s="73"/>
      <c r="S48" s="73"/>
      <c r="T48" s="73"/>
      <c r="U48" s="73"/>
      <c r="V48" s="73"/>
      <c r="W48" s="73"/>
      <c r="X48" s="73"/>
      <c r="Y48" s="73"/>
      <c r="Z48" s="73"/>
      <c r="AA48" s="73"/>
      <c r="AB48" s="73"/>
      <c r="AC48" s="73"/>
      <c r="AD48" s="73"/>
      <c r="AE48" s="73"/>
      <c r="AF48" s="73"/>
      <c r="AG48" s="73"/>
      <c r="AH48" s="73"/>
      <c r="AI48" s="73"/>
      <c r="AJ48" s="73"/>
      <c r="AK48" s="73"/>
      <c r="AL48" s="73"/>
    </row>
    <row r="49" spans="1:38" s="87" customFormat="1" x14ac:dyDescent="0.2">
      <c r="A49" s="111">
        <v>0.4</v>
      </c>
      <c r="B49" s="112" t="s">
        <v>71</v>
      </c>
      <c r="C49" s="24"/>
      <c r="D49" s="25"/>
      <c r="E49" s="288"/>
      <c r="F49" s="387"/>
      <c r="G49" s="388"/>
      <c r="H49" s="27"/>
      <c r="I49" s="27"/>
      <c r="J49" s="155"/>
      <c r="K49" s="97"/>
      <c r="L49" s="97"/>
      <c r="M49" s="97"/>
      <c r="N49" s="97"/>
      <c r="O49" s="73"/>
      <c r="P49" s="73"/>
      <c r="Q49" s="73"/>
      <c r="R49" s="73"/>
      <c r="S49" s="73"/>
      <c r="T49" s="73"/>
      <c r="U49" s="73"/>
      <c r="V49" s="73"/>
      <c r="W49" s="73"/>
      <c r="X49" s="73"/>
      <c r="Y49" s="73"/>
      <c r="Z49" s="73"/>
      <c r="AA49" s="73"/>
      <c r="AB49" s="73"/>
      <c r="AC49" s="73"/>
      <c r="AD49" s="73"/>
      <c r="AE49" s="73"/>
      <c r="AF49" s="73"/>
      <c r="AG49" s="73"/>
      <c r="AH49" s="73"/>
      <c r="AI49" s="73"/>
      <c r="AJ49" s="73"/>
      <c r="AK49" s="73"/>
      <c r="AL49" s="73"/>
    </row>
    <row r="50" spans="1:38" s="87" customFormat="1" x14ac:dyDescent="0.2">
      <c r="A50" s="111">
        <v>1</v>
      </c>
      <c r="B50" s="112" t="s">
        <v>72</v>
      </c>
      <c r="C50" s="24"/>
      <c r="D50" s="25"/>
      <c r="E50" s="29"/>
      <c r="F50" s="387"/>
      <c r="G50" s="388"/>
      <c r="H50" s="27"/>
      <c r="I50" s="27"/>
      <c r="J50" s="155"/>
      <c r="K50" s="97"/>
      <c r="L50" s="97"/>
      <c r="M50" s="97"/>
      <c r="N50" s="97"/>
      <c r="O50" s="73"/>
      <c r="P50" s="73"/>
      <c r="Q50" s="73"/>
      <c r="R50" s="73"/>
      <c r="S50" s="73"/>
      <c r="T50" s="73"/>
      <c r="U50" s="73"/>
      <c r="V50" s="73"/>
      <c r="W50" s="73"/>
      <c r="X50" s="73"/>
      <c r="Y50" s="73"/>
      <c r="Z50" s="73"/>
      <c r="AA50" s="73"/>
      <c r="AB50" s="73"/>
      <c r="AC50" s="73"/>
      <c r="AD50" s="73"/>
      <c r="AE50" s="73"/>
      <c r="AF50" s="73"/>
      <c r="AG50" s="73"/>
      <c r="AH50" s="73"/>
      <c r="AI50" s="73"/>
      <c r="AJ50" s="73"/>
      <c r="AK50" s="73"/>
      <c r="AL50" s="73"/>
    </row>
    <row r="51" spans="1:38" s="87" customFormat="1" x14ac:dyDescent="0.2">
      <c r="A51" s="113">
        <v>2.1</v>
      </c>
      <c r="B51" s="112" t="s">
        <v>73</v>
      </c>
      <c r="C51" s="24"/>
      <c r="D51" s="25"/>
      <c r="E51" s="29"/>
      <c r="F51" s="387"/>
      <c r="G51" s="388"/>
      <c r="H51" s="27"/>
      <c r="I51" s="27"/>
      <c r="J51" s="155"/>
      <c r="K51" s="97"/>
      <c r="L51" s="97"/>
      <c r="M51" s="97"/>
      <c r="N51" s="97"/>
      <c r="O51" s="73"/>
      <c r="P51" s="73"/>
      <c r="Q51" s="73"/>
      <c r="R51" s="73"/>
      <c r="S51" s="73"/>
      <c r="T51" s="73"/>
      <c r="U51" s="73"/>
      <c r="V51" s="73"/>
      <c r="W51" s="73"/>
      <c r="X51" s="73"/>
      <c r="Y51" s="73"/>
      <c r="Z51" s="73"/>
      <c r="AA51" s="73"/>
      <c r="AB51" s="73"/>
      <c r="AC51" s="73"/>
      <c r="AD51" s="73"/>
      <c r="AE51" s="73"/>
      <c r="AF51" s="73"/>
      <c r="AG51" s="73"/>
      <c r="AH51" s="73"/>
      <c r="AI51" s="73"/>
      <c r="AJ51" s="73"/>
      <c r="AK51" s="73"/>
      <c r="AL51" s="73"/>
    </row>
    <row r="52" spans="1:38" s="87" customFormat="1" x14ac:dyDescent="0.2">
      <c r="A52" s="111">
        <v>2.2000000000000002</v>
      </c>
      <c r="B52" s="112" t="s">
        <v>74</v>
      </c>
      <c r="C52" s="24"/>
      <c r="D52" s="25"/>
      <c r="E52" s="29"/>
      <c r="F52" s="387"/>
      <c r="G52" s="388"/>
      <c r="H52" s="27"/>
      <c r="I52" s="27"/>
      <c r="J52" s="155"/>
      <c r="K52" s="97"/>
      <c r="L52" s="97"/>
      <c r="M52" s="97"/>
      <c r="N52" s="97"/>
      <c r="O52" s="73"/>
      <c r="P52" s="73"/>
      <c r="Q52" s="73"/>
      <c r="R52" s="73"/>
      <c r="S52" s="73"/>
      <c r="T52" s="73"/>
      <c r="U52" s="73"/>
      <c r="V52" s="73"/>
      <c r="W52" s="73"/>
      <c r="X52" s="73"/>
      <c r="Y52" s="73"/>
      <c r="Z52" s="73"/>
      <c r="AA52" s="73"/>
      <c r="AB52" s="73"/>
      <c r="AC52" s="73"/>
      <c r="AD52" s="73"/>
      <c r="AE52" s="73"/>
      <c r="AF52" s="73"/>
      <c r="AG52" s="73"/>
      <c r="AH52" s="73"/>
      <c r="AI52" s="73"/>
      <c r="AJ52" s="73"/>
      <c r="AK52" s="73"/>
      <c r="AL52" s="73"/>
    </row>
    <row r="53" spans="1:38" s="87" customFormat="1" x14ac:dyDescent="0.2">
      <c r="A53" s="111">
        <v>2.2999999999999998</v>
      </c>
      <c r="B53" s="112" t="s">
        <v>75</v>
      </c>
      <c r="C53" s="24"/>
      <c r="D53" s="25"/>
      <c r="E53" s="29"/>
      <c r="F53" s="387"/>
      <c r="G53" s="388"/>
      <c r="H53" s="27"/>
      <c r="I53" s="27"/>
      <c r="J53" s="155"/>
      <c r="K53" s="97"/>
      <c r="L53" s="97"/>
      <c r="M53" s="97"/>
      <c r="N53" s="97"/>
      <c r="O53" s="73"/>
      <c r="P53" s="73"/>
      <c r="Q53" s="73"/>
      <c r="R53" s="73"/>
      <c r="S53" s="73"/>
      <c r="T53" s="73"/>
      <c r="U53" s="73"/>
      <c r="V53" s="73"/>
      <c r="W53" s="73"/>
      <c r="X53" s="73"/>
      <c r="Y53" s="73"/>
      <c r="Z53" s="73"/>
      <c r="AA53" s="73"/>
      <c r="AB53" s="73"/>
      <c r="AC53" s="73"/>
      <c r="AD53" s="73"/>
      <c r="AE53" s="73"/>
      <c r="AF53" s="73"/>
      <c r="AG53" s="73"/>
      <c r="AH53" s="73"/>
      <c r="AI53" s="73"/>
      <c r="AJ53" s="73"/>
      <c r="AK53" s="73"/>
      <c r="AL53" s="73"/>
    </row>
    <row r="54" spans="1:38" s="87" customFormat="1" x14ac:dyDescent="0.2">
      <c r="A54" s="111">
        <v>2.4</v>
      </c>
      <c r="B54" s="112" t="s">
        <v>76</v>
      </c>
      <c r="C54" s="24"/>
      <c r="D54" s="25"/>
      <c r="E54" s="29"/>
      <c r="F54" s="387"/>
      <c r="G54" s="388"/>
      <c r="H54" s="27"/>
      <c r="I54" s="27"/>
      <c r="J54" s="155"/>
      <c r="K54" s="97"/>
      <c r="L54" s="97"/>
      <c r="M54" s="97"/>
      <c r="N54" s="97"/>
      <c r="O54" s="73"/>
      <c r="P54" s="73"/>
      <c r="Q54" s="73"/>
      <c r="R54" s="73"/>
      <c r="S54" s="73"/>
      <c r="T54" s="73"/>
      <c r="U54" s="73"/>
      <c r="V54" s="73"/>
      <c r="W54" s="73"/>
      <c r="X54" s="73"/>
      <c r="Y54" s="73"/>
      <c r="Z54" s="73"/>
      <c r="AA54" s="73"/>
      <c r="AB54" s="73"/>
      <c r="AC54" s="73"/>
      <c r="AD54" s="73"/>
      <c r="AE54" s="73"/>
      <c r="AF54" s="73"/>
      <c r="AG54" s="73"/>
      <c r="AH54" s="73"/>
      <c r="AI54" s="73"/>
      <c r="AJ54" s="73"/>
      <c r="AK54" s="73"/>
      <c r="AL54" s="73"/>
    </row>
    <row r="55" spans="1:38" s="87" customFormat="1" x14ac:dyDescent="0.2">
      <c r="A55" s="111">
        <v>2.5</v>
      </c>
      <c r="B55" s="112" t="s">
        <v>77</v>
      </c>
      <c r="C55" s="24"/>
      <c r="D55" s="25"/>
      <c r="E55" s="29"/>
      <c r="F55" s="387"/>
      <c r="G55" s="388"/>
      <c r="H55" s="27"/>
      <c r="I55" s="27"/>
      <c r="J55" s="155"/>
      <c r="K55" s="97"/>
      <c r="L55" s="97"/>
      <c r="M55" s="97"/>
      <c r="N55" s="97"/>
      <c r="O55" s="73"/>
      <c r="P55" s="73"/>
      <c r="Q55" s="73"/>
      <c r="R55" s="73"/>
      <c r="S55" s="73"/>
      <c r="T55" s="73"/>
      <c r="U55" s="73"/>
      <c r="V55" s="73"/>
      <c r="W55" s="73"/>
      <c r="X55" s="73"/>
      <c r="Y55" s="73"/>
      <c r="Z55" s="73"/>
      <c r="AA55" s="73"/>
      <c r="AB55" s="73"/>
      <c r="AC55" s="73"/>
      <c r="AD55" s="73"/>
      <c r="AE55" s="73"/>
      <c r="AF55" s="73"/>
      <c r="AG55" s="73"/>
      <c r="AH55" s="73"/>
      <c r="AI55" s="73"/>
      <c r="AJ55" s="73"/>
      <c r="AK55" s="73"/>
      <c r="AL55" s="73"/>
    </row>
    <row r="56" spans="1:38" s="87" customFormat="1" x14ac:dyDescent="0.2">
      <c r="A56" s="111">
        <v>2.6</v>
      </c>
      <c r="B56" s="112" t="s">
        <v>78</v>
      </c>
      <c r="C56" s="24"/>
      <c r="D56" s="25"/>
      <c r="E56" s="29"/>
      <c r="F56" s="387"/>
      <c r="G56" s="388"/>
      <c r="H56" s="27"/>
      <c r="I56" s="27"/>
      <c r="J56" s="155"/>
      <c r="K56" s="97"/>
      <c r="L56" s="97"/>
      <c r="M56" s="97"/>
      <c r="N56" s="97"/>
      <c r="O56" s="73"/>
      <c r="P56" s="73"/>
      <c r="Q56" s="73"/>
      <c r="R56" s="73"/>
      <c r="S56" s="73"/>
      <c r="T56" s="73"/>
      <c r="U56" s="73"/>
      <c r="V56" s="73"/>
      <c r="W56" s="73"/>
      <c r="X56" s="73"/>
      <c r="Y56" s="73"/>
      <c r="Z56" s="73"/>
      <c r="AA56" s="73"/>
      <c r="AB56" s="73"/>
      <c r="AC56" s="73"/>
      <c r="AD56" s="73"/>
      <c r="AE56" s="73"/>
      <c r="AF56" s="73"/>
      <c r="AG56" s="73"/>
      <c r="AH56" s="73"/>
      <c r="AI56" s="73"/>
      <c r="AJ56" s="73"/>
      <c r="AK56" s="73"/>
      <c r="AL56" s="73"/>
    </row>
    <row r="57" spans="1:38" s="87" customFormat="1" x14ac:dyDescent="0.2">
      <c r="A57" s="111">
        <v>2.7</v>
      </c>
      <c r="B57" s="112" t="s">
        <v>79</v>
      </c>
      <c r="C57" s="24"/>
      <c r="D57" s="25"/>
      <c r="E57" s="29"/>
      <c r="F57" s="387"/>
      <c r="G57" s="388"/>
      <c r="H57" s="27"/>
      <c r="I57" s="27"/>
      <c r="J57" s="155"/>
      <c r="K57" s="97"/>
      <c r="L57" s="97"/>
      <c r="M57" s="97"/>
      <c r="N57" s="97"/>
      <c r="O57" s="73"/>
      <c r="P57" s="73"/>
      <c r="Q57" s="73"/>
      <c r="R57" s="73"/>
      <c r="S57" s="73"/>
      <c r="T57" s="73"/>
      <c r="U57" s="73"/>
      <c r="V57" s="73"/>
      <c r="W57" s="73"/>
      <c r="X57" s="73"/>
      <c r="Y57" s="73"/>
      <c r="Z57" s="73"/>
      <c r="AA57" s="73"/>
      <c r="AB57" s="73"/>
      <c r="AC57" s="73"/>
      <c r="AD57" s="73"/>
      <c r="AE57" s="73"/>
      <c r="AF57" s="73"/>
      <c r="AG57" s="73"/>
      <c r="AH57" s="73"/>
      <c r="AI57" s="73"/>
      <c r="AJ57" s="73"/>
      <c r="AK57" s="73"/>
      <c r="AL57" s="73"/>
    </row>
    <row r="58" spans="1:38" s="87" customFormat="1" x14ac:dyDescent="0.2">
      <c r="A58" s="111">
        <v>2.8</v>
      </c>
      <c r="B58" s="112" t="s">
        <v>80</v>
      </c>
      <c r="C58" s="24"/>
      <c r="D58" s="25"/>
      <c r="E58" s="29"/>
      <c r="F58" s="387"/>
      <c r="G58" s="388"/>
      <c r="H58" s="27"/>
      <c r="I58" s="27"/>
      <c r="J58" s="155"/>
      <c r="K58" s="97"/>
      <c r="L58" s="97"/>
      <c r="M58" s="97"/>
      <c r="N58" s="97"/>
      <c r="O58" s="73"/>
      <c r="P58" s="73"/>
      <c r="Q58" s="73"/>
      <c r="R58" s="73"/>
      <c r="S58" s="73"/>
      <c r="T58" s="73"/>
      <c r="U58" s="73"/>
      <c r="V58" s="73"/>
      <c r="W58" s="73"/>
      <c r="X58" s="73"/>
      <c r="Y58" s="73"/>
      <c r="Z58" s="73"/>
      <c r="AA58" s="73"/>
      <c r="AB58" s="73"/>
      <c r="AC58" s="73"/>
      <c r="AD58" s="73"/>
      <c r="AE58" s="73"/>
      <c r="AF58" s="73"/>
      <c r="AG58" s="73"/>
      <c r="AH58" s="73"/>
      <c r="AI58" s="73"/>
      <c r="AJ58" s="73"/>
      <c r="AK58" s="73"/>
      <c r="AL58" s="73"/>
    </row>
    <row r="59" spans="1:38" s="87" customFormat="1" x14ac:dyDescent="0.2">
      <c r="A59" s="111">
        <v>3</v>
      </c>
      <c r="B59" s="112" t="s">
        <v>81</v>
      </c>
      <c r="C59" s="24"/>
      <c r="D59" s="25"/>
      <c r="E59" s="29"/>
      <c r="F59" s="387"/>
      <c r="G59" s="388"/>
      <c r="H59" s="27"/>
      <c r="I59" s="27"/>
      <c r="J59" s="155"/>
      <c r="K59" s="97"/>
      <c r="L59" s="97"/>
      <c r="M59" s="97"/>
      <c r="N59" s="97"/>
      <c r="O59" s="73"/>
      <c r="P59" s="73"/>
      <c r="Q59" s="73"/>
      <c r="R59" s="73"/>
      <c r="S59" s="73"/>
      <c r="T59" s="73"/>
      <c r="U59" s="73"/>
      <c r="V59" s="73"/>
      <c r="W59" s="73"/>
      <c r="X59" s="73"/>
      <c r="Y59" s="73"/>
      <c r="Z59" s="73"/>
      <c r="AA59" s="73"/>
      <c r="AB59" s="73"/>
      <c r="AC59" s="73"/>
      <c r="AD59" s="73"/>
      <c r="AE59" s="73"/>
      <c r="AF59" s="73"/>
      <c r="AG59" s="73"/>
      <c r="AH59" s="73"/>
      <c r="AI59" s="73"/>
      <c r="AJ59" s="73"/>
      <c r="AK59" s="73"/>
      <c r="AL59" s="73"/>
    </row>
    <row r="60" spans="1:38" s="87" customFormat="1" x14ac:dyDescent="0.2">
      <c r="A60" s="111">
        <v>4</v>
      </c>
      <c r="B60" s="112" t="s">
        <v>108</v>
      </c>
      <c r="C60" s="24"/>
      <c r="D60" s="25"/>
      <c r="E60" s="29"/>
      <c r="F60" s="387"/>
      <c r="G60" s="388"/>
      <c r="H60" s="27"/>
      <c r="I60" s="27"/>
      <c r="J60" s="155"/>
      <c r="K60" s="97"/>
      <c r="L60" s="97"/>
      <c r="M60" s="97"/>
      <c r="N60" s="97"/>
      <c r="O60" s="73"/>
      <c r="P60" s="73"/>
      <c r="Q60" s="73"/>
      <c r="R60" s="73"/>
      <c r="S60" s="73"/>
      <c r="T60" s="73"/>
      <c r="U60" s="73"/>
      <c r="V60" s="73"/>
      <c r="W60" s="73"/>
      <c r="X60" s="73"/>
      <c r="Y60" s="73"/>
      <c r="Z60" s="73"/>
      <c r="AA60" s="73"/>
      <c r="AB60" s="73"/>
      <c r="AC60" s="73"/>
      <c r="AD60" s="73"/>
      <c r="AE60" s="73"/>
      <c r="AF60" s="73"/>
      <c r="AG60" s="73"/>
      <c r="AH60" s="73"/>
      <c r="AI60" s="73"/>
      <c r="AJ60" s="73"/>
      <c r="AK60" s="73"/>
      <c r="AL60" s="73"/>
    </row>
    <row r="61" spans="1:38" s="87" customFormat="1" x14ac:dyDescent="0.2">
      <c r="A61" s="111">
        <v>5</v>
      </c>
      <c r="B61" s="112" t="s">
        <v>83</v>
      </c>
      <c r="C61" s="24"/>
      <c r="D61" s="25"/>
      <c r="E61" s="29"/>
      <c r="F61" s="387"/>
      <c r="G61" s="388"/>
      <c r="H61" s="27"/>
      <c r="I61" s="27"/>
      <c r="J61" s="155"/>
      <c r="K61" s="97"/>
      <c r="L61" s="97"/>
      <c r="M61" s="97"/>
      <c r="N61" s="97"/>
      <c r="O61" s="73"/>
      <c r="P61" s="73"/>
      <c r="Q61" s="73"/>
      <c r="R61" s="73"/>
      <c r="S61" s="73"/>
      <c r="T61" s="73"/>
      <c r="U61" s="73"/>
      <c r="V61" s="73"/>
      <c r="W61" s="73"/>
      <c r="X61" s="73"/>
      <c r="Y61" s="73"/>
      <c r="Z61" s="73"/>
      <c r="AA61" s="73"/>
      <c r="AB61" s="73"/>
      <c r="AC61" s="73"/>
      <c r="AD61" s="73"/>
      <c r="AE61" s="73"/>
      <c r="AF61" s="73"/>
      <c r="AG61" s="73"/>
      <c r="AH61" s="73"/>
      <c r="AI61" s="73"/>
      <c r="AJ61" s="73"/>
      <c r="AK61" s="73"/>
      <c r="AL61" s="73"/>
    </row>
    <row r="62" spans="1:38" s="118" customFormat="1" ht="38.25" customHeight="1" x14ac:dyDescent="0.2">
      <c r="A62" s="111">
        <v>6</v>
      </c>
      <c r="B62" s="112" t="s">
        <v>84</v>
      </c>
      <c r="C62" s="24"/>
      <c r="D62" s="25"/>
      <c r="E62" s="29"/>
      <c r="F62" s="387"/>
      <c r="G62" s="388"/>
      <c r="H62" s="27"/>
      <c r="I62" s="27"/>
      <c r="J62" s="155"/>
      <c r="K62" s="97"/>
      <c r="L62" s="97"/>
      <c r="M62" s="97"/>
      <c r="N62" s="97"/>
      <c r="O62" s="116"/>
      <c r="P62" s="116"/>
      <c r="Q62" s="116"/>
      <c r="R62" s="116"/>
      <c r="S62" s="116"/>
      <c r="T62" s="116"/>
      <c r="U62" s="116"/>
      <c r="V62" s="116"/>
      <c r="W62" s="116"/>
      <c r="X62" s="116"/>
      <c r="Y62" s="116"/>
      <c r="Z62" s="116"/>
      <c r="AA62" s="116"/>
      <c r="AB62" s="116"/>
      <c r="AC62" s="116"/>
      <c r="AD62" s="116"/>
      <c r="AE62" s="116"/>
      <c r="AF62" s="116"/>
      <c r="AG62" s="116"/>
      <c r="AH62" s="116"/>
      <c r="AI62" s="116"/>
      <c r="AJ62" s="116"/>
    </row>
    <row r="63" spans="1:38" s="118" customFormat="1" ht="26.25" customHeight="1" x14ac:dyDescent="0.2">
      <c r="A63" s="111">
        <v>7</v>
      </c>
      <c r="B63" s="112" t="s">
        <v>85</v>
      </c>
      <c r="C63" s="24"/>
      <c r="D63" s="25"/>
      <c r="E63" s="29"/>
      <c r="F63" s="387"/>
      <c r="G63" s="388"/>
      <c r="H63" s="27"/>
      <c r="I63" s="27"/>
      <c r="J63" s="155"/>
      <c r="K63" s="97"/>
      <c r="L63" s="97"/>
      <c r="M63" s="97"/>
      <c r="N63" s="97"/>
      <c r="O63" s="116"/>
      <c r="P63" s="116"/>
      <c r="Q63" s="116"/>
      <c r="R63" s="116"/>
      <c r="S63" s="116"/>
      <c r="T63" s="116"/>
      <c r="U63" s="116"/>
      <c r="V63" s="116"/>
      <c r="W63" s="116"/>
      <c r="X63" s="116"/>
      <c r="Y63" s="116"/>
      <c r="Z63" s="116"/>
      <c r="AA63" s="116"/>
      <c r="AB63" s="116"/>
      <c r="AC63" s="116"/>
      <c r="AD63" s="116"/>
      <c r="AE63" s="116"/>
      <c r="AF63" s="116"/>
      <c r="AG63" s="116"/>
      <c r="AH63" s="116"/>
      <c r="AI63" s="116"/>
      <c r="AJ63" s="116"/>
    </row>
    <row r="64" spans="1:38" s="118" customFormat="1" ht="19.5" customHeight="1" thickBot="1" x14ac:dyDescent="0.25">
      <c r="A64" s="111">
        <v>8</v>
      </c>
      <c r="B64" s="112" t="s">
        <v>86</v>
      </c>
      <c r="C64" s="26"/>
      <c r="D64" s="23"/>
      <c r="E64" s="30"/>
      <c r="F64" s="389"/>
      <c r="G64" s="390"/>
      <c r="H64" s="28"/>
      <c r="I64" s="28"/>
      <c r="J64" s="155"/>
      <c r="K64" s="97"/>
      <c r="L64" s="97"/>
      <c r="M64" s="97"/>
      <c r="N64" s="97"/>
      <c r="O64" s="116"/>
      <c r="P64" s="116"/>
      <c r="Q64" s="116"/>
      <c r="R64" s="116"/>
      <c r="S64" s="116"/>
      <c r="T64" s="116"/>
      <c r="U64" s="116"/>
      <c r="V64" s="116"/>
      <c r="W64" s="116"/>
      <c r="X64" s="116"/>
      <c r="Y64" s="116"/>
      <c r="Z64" s="116"/>
      <c r="AA64" s="116"/>
      <c r="AB64" s="116"/>
      <c r="AC64" s="116"/>
      <c r="AD64" s="116"/>
      <c r="AE64" s="116"/>
      <c r="AF64" s="116"/>
      <c r="AG64" s="116"/>
      <c r="AH64" s="116"/>
      <c r="AI64" s="116"/>
      <c r="AJ64" s="116"/>
    </row>
    <row r="65" spans="1:47" s="118" customFormat="1" ht="24.75" customHeight="1" thickBot="1" x14ac:dyDescent="0.25">
      <c r="A65" s="87"/>
      <c r="B65" s="87"/>
      <c r="C65" s="114" t="s">
        <v>143</v>
      </c>
      <c r="D65" s="58">
        <f>SUM(D46:D64)</f>
        <v>0</v>
      </c>
      <c r="E65" s="346"/>
      <c r="F65" s="346"/>
      <c r="G65" s="346"/>
      <c r="H65" s="57">
        <f>SUM(H46:H64)</f>
        <v>0</v>
      </c>
      <c r="I65" s="57">
        <f>SUM(I46:I64)</f>
        <v>0</v>
      </c>
      <c r="J65" s="155"/>
      <c r="K65" s="97"/>
      <c r="L65" s="97"/>
      <c r="M65" s="97"/>
      <c r="N65" s="97"/>
      <c r="O65" s="116"/>
      <c r="P65" s="116"/>
      <c r="Q65" s="116"/>
      <c r="R65" s="116"/>
      <c r="S65" s="116"/>
      <c r="T65" s="116"/>
      <c r="U65" s="116"/>
      <c r="V65" s="116"/>
      <c r="W65" s="116"/>
      <c r="X65" s="116"/>
      <c r="Y65" s="116"/>
      <c r="Z65" s="116"/>
      <c r="AA65" s="116"/>
      <c r="AB65" s="116"/>
      <c r="AC65" s="116"/>
      <c r="AD65" s="116"/>
      <c r="AE65" s="116"/>
      <c r="AF65" s="116"/>
      <c r="AG65" s="116"/>
      <c r="AH65" s="116"/>
      <c r="AI65" s="116"/>
      <c r="AJ65" s="116"/>
    </row>
    <row r="66" spans="1:47" s="118" customFormat="1" ht="24" thickBot="1" x14ac:dyDescent="0.25">
      <c r="A66" s="90"/>
      <c r="B66" s="90"/>
      <c r="C66" s="115" t="s">
        <v>154</v>
      </c>
      <c r="D66" s="62" t="e">
        <f>D65/$C$6</f>
        <v>#DIV/0!</v>
      </c>
      <c r="E66" s="347"/>
      <c r="F66" s="347"/>
      <c r="G66" s="347"/>
      <c r="H66" s="63" t="e">
        <f>H65/$C$6</f>
        <v>#DIV/0!</v>
      </c>
      <c r="I66" s="63" t="e">
        <f>I65/$C$6</f>
        <v>#DIV/0!</v>
      </c>
      <c r="J66" s="89"/>
      <c r="K66" s="156"/>
      <c r="L66" s="90"/>
      <c r="M66" s="90"/>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c r="AU66" s="97"/>
    </row>
    <row r="67" spans="1:47" ht="23.25" customHeight="1" x14ac:dyDescent="0.2">
      <c r="A67" s="90"/>
      <c r="B67" s="90"/>
      <c r="C67" s="89"/>
      <c r="D67" s="89"/>
      <c r="E67" s="89"/>
      <c r="F67" s="89"/>
    </row>
    <row r="68" spans="1:47" ht="39.6" customHeight="1" x14ac:dyDescent="0.2">
      <c r="A68" s="156" t="s">
        <v>123</v>
      </c>
      <c r="B68" s="156"/>
      <c r="C68" s="156"/>
      <c r="D68" s="156"/>
      <c r="E68" s="156"/>
      <c r="F68" s="156"/>
    </row>
    <row r="69" spans="1:47" ht="24.75" customHeight="1" x14ac:dyDescent="0.2">
      <c r="A69" s="157"/>
      <c r="B69" s="157"/>
      <c r="C69" s="157"/>
      <c r="D69" s="157"/>
      <c r="E69" s="157"/>
      <c r="F69" s="157"/>
    </row>
    <row r="70" spans="1:47" ht="27" customHeight="1" x14ac:dyDescent="0.2">
      <c r="A70" s="381" t="s">
        <v>122</v>
      </c>
      <c r="B70" s="382"/>
      <c r="C70" s="268" t="s">
        <v>164</v>
      </c>
      <c r="D70" s="268" t="s">
        <v>161</v>
      </c>
      <c r="E70" s="248" t="s">
        <v>159</v>
      </c>
      <c r="F70" s="250"/>
      <c r="G70" s="249" t="s">
        <v>160</v>
      </c>
      <c r="H70" s="249"/>
      <c r="I70" s="249"/>
      <c r="J70" s="249"/>
      <c r="K70" s="249"/>
      <c r="L70" s="249"/>
      <c r="M70" s="249"/>
      <c r="N70" s="250"/>
      <c r="O70" s="248" t="s">
        <v>162</v>
      </c>
      <c r="P70" s="249"/>
      <c r="Q70" s="249"/>
      <c r="R70" s="250"/>
      <c r="S70" s="254" t="s">
        <v>121</v>
      </c>
      <c r="T70" s="268" t="s">
        <v>163</v>
      </c>
    </row>
    <row r="71" spans="1:47" ht="27" customHeight="1" x14ac:dyDescent="0.2">
      <c r="A71" s="383"/>
      <c r="B71" s="384"/>
      <c r="C71" s="406"/>
      <c r="D71" s="269"/>
      <c r="E71" s="251"/>
      <c r="F71" s="253"/>
      <c r="G71" s="252"/>
      <c r="H71" s="252"/>
      <c r="I71" s="252"/>
      <c r="J71" s="252"/>
      <c r="K71" s="252"/>
      <c r="L71" s="252"/>
      <c r="M71" s="252"/>
      <c r="N71" s="253"/>
      <c r="O71" s="251"/>
      <c r="P71" s="252"/>
      <c r="Q71" s="252"/>
      <c r="R71" s="253"/>
      <c r="S71" s="255"/>
      <c r="T71" s="269"/>
    </row>
    <row r="72" spans="1:47" ht="27" customHeight="1" x14ac:dyDescent="0.2">
      <c r="A72" s="385"/>
      <c r="B72" s="386"/>
      <c r="C72" s="406"/>
      <c r="D72" s="257" t="s">
        <v>116</v>
      </c>
      <c r="E72" s="258"/>
      <c r="F72" s="259"/>
      <c r="G72" s="257" t="s">
        <v>115</v>
      </c>
      <c r="H72" s="258"/>
      <c r="I72" s="258"/>
      <c r="J72" s="258"/>
      <c r="K72" s="258"/>
      <c r="L72" s="258"/>
      <c r="M72" s="258"/>
      <c r="N72" s="259"/>
      <c r="O72" s="257" t="s">
        <v>114</v>
      </c>
      <c r="P72" s="258"/>
      <c r="Q72" s="258"/>
      <c r="R72" s="259"/>
      <c r="S72" s="255"/>
      <c r="T72" s="268" t="s">
        <v>113</v>
      </c>
    </row>
    <row r="73" spans="1:47" ht="27" customHeight="1" x14ac:dyDescent="0.2">
      <c r="A73" s="120" t="s">
        <v>66</v>
      </c>
      <c r="B73" s="121"/>
      <c r="C73" s="269"/>
      <c r="D73" s="122" t="s">
        <v>87</v>
      </c>
      <c r="E73" s="122" t="s">
        <v>88</v>
      </c>
      <c r="F73" s="122" t="s">
        <v>89</v>
      </c>
      <c r="G73" s="122" t="s">
        <v>90</v>
      </c>
      <c r="H73" s="122" t="s">
        <v>91</v>
      </c>
      <c r="I73" s="122" t="s">
        <v>92</v>
      </c>
      <c r="J73" s="122" t="s">
        <v>93</v>
      </c>
      <c r="K73" s="122" t="s">
        <v>94</v>
      </c>
      <c r="L73" s="257" t="s">
        <v>95</v>
      </c>
      <c r="M73" s="259"/>
      <c r="N73" s="122" t="s">
        <v>96</v>
      </c>
      <c r="O73" s="122" t="s">
        <v>97</v>
      </c>
      <c r="P73" s="122" t="s">
        <v>98</v>
      </c>
      <c r="Q73" s="122" t="s">
        <v>99</v>
      </c>
      <c r="R73" s="122" t="s">
        <v>100</v>
      </c>
      <c r="S73" s="256"/>
      <c r="T73" s="269"/>
    </row>
    <row r="74" spans="1:47" ht="27" customHeight="1" x14ac:dyDescent="0.2">
      <c r="A74" s="123">
        <v>0.1</v>
      </c>
      <c r="B74" s="112" t="s">
        <v>68</v>
      </c>
      <c r="C74" s="360"/>
      <c r="D74" s="361"/>
      <c r="E74" s="361"/>
      <c r="F74" s="361"/>
      <c r="G74" s="361"/>
      <c r="H74" s="361"/>
      <c r="I74" s="361"/>
      <c r="J74" s="361"/>
      <c r="K74" s="361"/>
      <c r="L74" s="361"/>
      <c r="M74" s="361"/>
      <c r="N74" s="362"/>
      <c r="O74" s="42"/>
      <c r="P74" s="42"/>
      <c r="Q74" s="42"/>
      <c r="R74" s="42"/>
      <c r="S74" s="47">
        <f>SUM(C74:R74)</f>
        <v>0</v>
      </c>
      <c r="T74" s="48"/>
    </row>
    <row r="75" spans="1:47" ht="27" customHeight="1" x14ac:dyDescent="0.2">
      <c r="A75" s="111">
        <v>0.2</v>
      </c>
      <c r="B75" s="112" t="s">
        <v>69</v>
      </c>
      <c r="C75" s="221"/>
      <c r="D75" s="222"/>
      <c r="E75" s="222"/>
      <c r="F75" s="222"/>
      <c r="G75" s="222"/>
      <c r="H75" s="222"/>
      <c r="I75" s="222"/>
      <c r="J75" s="222"/>
      <c r="K75" s="222"/>
      <c r="L75" s="222"/>
      <c r="M75" s="222"/>
      <c r="N75" s="223"/>
      <c r="O75" s="42"/>
      <c r="P75" s="42"/>
      <c r="Q75" s="42"/>
      <c r="R75" s="42"/>
      <c r="S75" s="47">
        <f t="shared" ref="S75:S92" si="3">SUM(C75:R75)</f>
        <v>0</v>
      </c>
      <c r="T75" s="39"/>
    </row>
    <row r="76" spans="1:47" ht="27" customHeight="1" x14ac:dyDescent="0.2">
      <c r="A76" s="111">
        <v>0.3</v>
      </c>
      <c r="B76" s="112" t="s">
        <v>70</v>
      </c>
      <c r="C76" s="39"/>
      <c r="D76" s="39"/>
      <c r="E76" s="40"/>
      <c r="F76" s="41"/>
      <c r="G76" s="41"/>
      <c r="H76" s="42"/>
      <c r="I76" s="42"/>
      <c r="J76" s="42"/>
      <c r="K76" s="42"/>
      <c r="L76" s="360"/>
      <c r="M76" s="361"/>
      <c r="N76" s="362"/>
      <c r="O76" s="42"/>
      <c r="P76" s="42"/>
      <c r="Q76" s="42"/>
      <c r="R76" s="42"/>
      <c r="S76" s="47">
        <f t="shared" si="3"/>
        <v>0</v>
      </c>
      <c r="T76" s="39"/>
    </row>
    <row r="77" spans="1:47" ht="27" customHeight="1" x14ac:dyDescent="0.2">
      <c r="A77" s="111">
        <v>0.4</v>
      </c>
      <c r="B77" s="112" t="s">
        <v>71</v>
      </c>
      <c r="C77" s="39"/>
      <c r="D77" s="39"/>
      <c r="E77" s="40"/>
      <c r="F77" s="41"/>
      <c r="G77" s="43"/>
      <c r="H77" s="42"/>
      <c r="I77" s="42"/>
      <c r="J77" s="42"/>
      <c r="K77" s="42"/>
      <c r="L77" s="218"/>
      <c r="M77" s="219"/>
      <c r="N77" s="220"/>
      <c r="O77" s="42"/>
      <c r="P77" s="42"/>
      <c r="Q77" s="42"/>
      <c r="R77" s="42"/>
      <c r="S77" s="47">
        <f t="shared" si="3"/>
        <v>0</v>
      </c>
      <c r="T77" s="42"/>
    </row>
    <row r="78" spans="1:47" ht="27" customHeight="1" x14ac:dyDescent="0.2">
      <c r="A78" s="111">
        <v>0.5</v>
      </c>
      <c r="B78" s="112" t="s">
        <v>101</v>
      </c>
      <c r="C78" s="39"/>
      <c r="D78" s="39"/>
      <c r="E78" s="40"/>
      <c r="F78" s="41"/>
      <c r="G78" s="43"/>
      <c r="H78" s="42"/>
      <c r="I78" s="42"/>
      <c r="J78" s="42"/>
      <c r="K78" s="42"/>
      <c r="L78" s="218"/>
      <c r="M78" s="219"/>
      <c r="N78" s="220"/>
      <c r="O78" s="42"/>
      <c r="P78" s="42"/>
      <c r="Q78" s="42"/>
      <c r="R78" s="42"/>
      <c r="S78" s="47">
        <f t="shared" si="3"/>
        <v>0</v>
      </c>
      <c r="T78" s="42"/>
    </row>
    <row r="79" spans="1:47" ht="27" customHeight="1" x14ac:dyDescent="0.2">
      <c r="A79" s="111">
        <v>1</v>
      </c>
      <c r="B79" s="112" t="s">
        <v>72</v>
      </c>
      <c r="C79" s="39"/>
      <c r="D79" s="39"/>
      <c r="E79" s="44"/>
      <c r="F79" s="39"/>
      <c r="G79" s="42"/>
      <c r="H79" s="42"/>
      <c r="I79" s="42"/>
      <c r="J79" s="42"/>
      <c r="K79" s="42"/>
      <c r="L79" s="218"/>
      <c r="M79" s="219"/>
      <c r="N79" s="220"/>
      <c r="O79" s="42"/>
      <c r="P79" s="42"/>
      <c r="Q79" s="42"/>
      <c r="R79" s="42"/>
      <c r="S79" s="47">
        <f t="shared" si="3"/>
        <v>0</v>
      </c>
      <c r="T79" s="42"/>
    </row>
    <row r="80" spans="1:47" ht="27" customHeight="1" x14ac:dyDescent="0.2">
      <c r="A80" s="111">
        <v>2.1</v>
      </c>
      <c r="B80" s="112" t="s">
        <v>73</v>
      </c>
      <c r="C80" s="39"/>
      <c r="D80" s="39"/>
      <c r="E80" s="39"/>
      <c r="F80" s="39"/>
      <c r="G80" s="39"/>
      <c r="H80" s="42"/>
      <c r="I80" s="42"/>
      <c r="J80" s="42"/>
      <c r="K80" s="42"/>
      <c r="L80" s="218"/>
      <c r="M80" s="219"/>
      <c r="N80" s="220"/>
      <c r="O80" s="42"/>
      <c r="P80" s="42"/>
      <c r="Q80" s="42"/>
      <c r="R80" s="42"/>
      <c r="S80" s="47">
        <f t="shared" si="3"/>
        <v>0</v>
      </c>
      <c r="T80" s="39"/>
    </row>
    <row r="81" spans="1:21" ht="27" customHeight="1" x14ac:dyDescent="0.2">
      <c r="A81" s="111">
        <v>2.2000000000000002</v>
      </c>
      <c r="B81" s="112" t="s">
        <v>74</v>
      </c>
      <c r="C81" s="39"/>
      <c r="D81" s="39"/>
      <c r="E81" s="44"/>
      <c r="F81" s="39"/>
      <c r="G81" s="39"/>
      <c r="H81" s="42"/>
      <c r="I81" s="42"/>
      <c r="J81" s="42"/>
      <c r="K81" s="42"/>
      <c r="L81" s="218"/>
      <c r="M81" s="219"/>
      <c r="N81" s="220"/>
      <c r="O81" s="42"/>
      <c r="P81" s="42"/>
      <c r="Q81" s="42"/>
      <c r="R81" s="42"/>
      <c r="S81" s="47">
        <f t="shared" si="3"/>
        <v>0</v>
      </c>
      <c r="T81" s="39"/>
    </row>
    <row r="82" spans="1:21" ht="27" customHeight="1" x14ac:dyDescent="0.2">
      <c r="A82" s="111">
        <v>2.2999999999999998</v>
      </c>
      <c r="B82" s="112" t="s">
        <v>75</v>
      </c>
      <c r="C82" s="39"/>
      <c r="D82" s="39"/>
      <c r="E82" s="44"/>
      <c r="F82" s="39"/>
      <c r="G82" s="39"/>
      <c r="H82" s="42"/>
      <c r="I82" s="42"/>
      <c r="J82" s="42"/>
      <c r="K82" s="42"/>
      <c r="L82" s="218"/>
      <c r="M82" s="219"/>
      <c r="N82" s="220"/>
      <c r="O82" s="42"/>
      <c r="P82" s="42"/>
      <c r="Q82" s="42"/>
      <c r="R82" s="42"/>
      <c r="S82" s="47">
        <f t="shared" si="3"/>
        <v>0</v>
      </c>
      <c r="T82" s="39"/>
    </row>
    <row r="83" spans="1:21" ht="27" customHeight="1" x14ac:dyDescent="0.2">
      <c r="A83" s="111">
        <v>2.4</v>
      </c>
      <c r="B83" s="112" t="s">
        <v>76</v>
      </c>
      <c r="C83" s="39"/>
      <c r="D83" s="39"/>
      <c r="E83" s="44"/>
      <c r="F83" s="39"/>
      <c r="G83" s="39"/>
      <c r="H83" s="42"/>
      <c r="I83" s="42"/>
      <c r="J83" s="42"/>
      <c r="K83" s="42"/>
      <c r="L83" s="218"/>
      <c r="M83" s="219"/>
      <c r="N83" s="220"/>
      <c r="O83" s="42"/>
      <c r="P83" s="42"/>
      <c r="Q83" s="42"/>
      <c r="R83" s="42"/>
      <c r="S83" s="47">
        <f t="shared" si="3"/>
        <v>0</v>
      </c>
      <c r="T83" s="39"/>
    </row>
    <row r="84" spans="1:21" ht="27" customHeight="1" x14ac:dyDescent="0.2">
      <c r="A84" s="111">
        <v>2.5</v>
      </c>
      <c r="B84" s="112" t="s">
        <v>77</v>
      </c>
      <c r="C84" s="39"/>
      <c r="D84" s="39"/>
      <c r="E84" s="44"/>
      <c r="F84" s="39"/>
      <c r="G84" s="39"/>
      <c r="H84" s="42"/>
      <c r="I84" s="42"/>
      <c r="J84" s="42"/>
      <c r="K84" s="42"/>
      <c r="L84" s="218"/>
      <c r="M84" s="219"/>
      <c r="N84" s="220"/>
      <c r="O84" s="42"/>
      <c r="P84" s="42"/>
      <c r="Q84" s="42"/>
      <c r="R84" s="42"/>
      <c r="S84" s="47">
        <f t="shared" si="3"/>
        <v>0</v>
      </c>
      <c r="T84" s="39"/>
    </row>
    <row r="85" spans="1:21" ht="27" customHeight="1" x14ac:dyDescent="0.2">
      <c r="A85" s="111">
        <v>2.6</v>
      </c>
      <c r="B85" s="112" t="s">
        <v>78</v>
      </c>
      <c r="C85" s="39"/>
      <c r="D85" s="39"/>
      <c r="E85" s="44"/>
      <c r="F85" s="39"/>
      <c r="G85" s="39"/>
      <c r="H85" s="42"/>
      <c r="I85" s="42"/>
      <c r="J85" s="42"/>
      <c r="K85" s="42"/>
      <c r="L85" s="218"/>
      <c r="M85" s="219"/>
      <c r="N85" s="220"/>
      <c r="O85" s="42"/>
      <c r="P85" s="42"/>
      <c r="Q85" s="42"/>
      <c r="R85" s="42"/>
      <c r="S85" s="47">
        <f t="shared" si="3"/>
        <v>0</v>
      </c>
      <c r="T85" s="39"/>
    </row>
    <row r="86" spans="1:21" ht="27" customHeight="1" x14ac:dyDescent="0.2">
      <c r="A86" s="111">
        <v>2.7</v>
      </c>
      <c r="B86" s="112" t="s">
        <v>79</v>
      </c>
      <c r="C86" s="39"/>
      <c r="D86" s="39"/>
      <c r="E86" s="44"/>
      <c r="F86" s="39"/>
      <c r="G86" s="39"/>
      <c r="H86" s="42"/>
      <c r="I86" s="42"/>
      <c r="J86" s="42"/>
      <c r="K86" s="42"/>
      <c r="L86" s="218"/>
      <c r="M86" s="219"/>
      <c r="N86" s="220"/>
      <c r="O86" s="42"/>
      <c r="P86" s="42"/>
      <c r="Q86" s="42"/>
      <c r="R86" s="42"/>
      <c r="S86" s="47">
        <f t="shared" si="3"/>
        <v>0</v>
      </c>
      <c r="T86" s="39"/>
    </row>
    <row r="87" spans="1:21" ht="27" customHeight="1" x14ac:dyDescent="0.2">
      <c r="A87" s="111">
        <v>2.8</v>
      </c>
      <c r="B87" s="112" t="s">
        <v>80</v>
      </c>
      <c r="C87" s="39"/>
      <c r="D87" s="39"/>
      <c r="E87" s="44"/>
      <c r="F87" s="39"/>
      <c r="G87" s="39"/>
      <c r="H87" s="42"/>
      <c r="I87" s="42"/>
      <c r="J87" s="42"/>
      <c r="K87" s="42"/>
      <c r="L87" s="218"/>
      <c r="M87" s="219"/>
      <c r="N87" s="220"/>
      <c r="O87" s="42"/>
      <c r="P87" s="42"/>
      <c r="Q87" s="42"/>
      <c r="R87" s="42"/>
      <c r="S87" s="47">
        <f t="shared" si="3"/>
        <v>0</v>
      </c>
      <c r="T87" s="39"/>
    </row>
    <row r="88" spans="1:21" ht="27" customHeight="1" x14ac:dyDescent="0.2">
      <c r="A88" s="111">
        <v>3</v>
      </c>
      <c r="B88" s="112" t="s">
        <v>81</v>
      </c>
      <c r="C88" s="39"/>
      <c r="D88" s="39"/>
      <c r="E88" s="44"/>
      <c r="F88" s="39"/>
      <c r="G88" s="39"/>
      <c r="H88" s="42"/>
      <c r="I88" s="42"/>
      <c r="J88" s="42"/>
      <c r="K88" s="42"/>
      <c r="L88" s="218"/>
      <c r="M88" s="219"/>
      <c r="N88" s="220"/>
      <c r="O88" s="42"/>
      <c r="P88" s="42"/>
      <c r="Q88" s="42"/>
      <c r="R88" s="42"/>
      <c r="S88" s="47">
        <f t="shared" si="3"/>
        <v>0</v>
      </c>
      <c r="T88" s="39"/>
    </row>
    <row r="89" spans="1:21" ht="27" customHeight="1" x14ac:dyDescent="0.2">
      <c r="A89" s="111">
        <v>4</v>
      </c>
      <c r="B89" s="112" t="s">
        <v>82</v>
      </c>
      <c r="C89" s="41"/>
      <c r="D89" s="41"/>
      <c r="E89" s="40"/>
      <c r="F89" s="41"/>
      <c r="G89" s="41"/>
      <c r="H89" s="42"/>
      <c r="I89" s="42"/>
      <c r="J89" s="42"/>
      <c r="K89" s="42"/>
      <c r="L89" s="221"/>
      <c r="M89" s="222"/>
      <c r="N89" s="223"/>
      <c r="O89" s="43"/>
      <c r="P89" s="43"/>
      <c r="Q89" s="43"/>
      <c r="R89" s="43"/>
      <c r="S89" s="47">
        <f t="shared" si="3"/>
        <v>0</v>
      </c>
      <c r="T89" s="41"/>
    </row>
    <row r="90" spans="1:21" ht="27" customHeight="1" x14ac:dyDescent="0.2">
      <c r="A90" s="111">
        <v>5</v>
      </c>
      <c r="B90" s="112" t="s">
        <v>83</v>
      </c>
      <c r="C90" s="41"/>
      <c r="D90" s="41"/>
      <c r="E90" s="40"/>
      <c r="F90" s="41"/>
      <c r="G90" s="41"/>
      <c r="H90" s="42"/>
      <c r="I90" s="42"/>
      <c r="J90" s="42"/>
      <c r="K90" s="42"/>
      <c r="L90" s="39" t="s">
        <v>102</v>
      </c>
      <c r="M90" s="39" t="s">
        <v>103</v>
      </c>
      <c r="N90" s="45"/>
      <c r="O90" s="43"/>
      <c r="P90" s="43"/>
      <c r="Q90" s="43"/>
      <c r="R90" s="43"/>
      <c r="S90" s="47">
        <f>SUM(C90:R90)</f>
        <v>0</v>
      </c>
      <c r="T90" s="41"/>
    </row>
    <row r="91" spans="1:21" ht="27" customHeight="1" x14ac:dyDescent="0.2">
      <c r="A91" s="111">
        <v>6</v>
      </c>
      <c r="B91" s="112" t="s">
        <v>84</v>
      </c>
      <c r="C91" s="41"/>
      <c r="D91" s="41"/>
      <c r="E91" s="40"/>
      <c r="F91" s="41"/>
      <c r="G91" s="39"/>
      <c r="H91" s="42"/>
      <c r="I91" s="42"/>
      <c r="J91" s="42"/>
      <c r="K91" s="42"/>
      <c r="L91" s="360"/>
      <c r="M91" s="361"/>
      <c r="N91" s="362"/>
      <c r="O91" s="42"/>
      <c r="P91" s="42"/>
      <c r="Q91" s="42"/>
      <c r="R91" s="42"/>
      <c r="S91" s="47">
        <f t="shared" si="3"/>
        <v>0</v>
      </c>
      <c r="T91" s="39"/>
    </row>
    <row r="92" spans="1:21" ht="27" customHeight="1" x14ac:dyDescent="0.2">
      <c r="A92" s="111">
        <v>7</v>
      </c>
      <c r="B92" s="112" t="s">
        <v>85</v>
      </c>
      <c r="C92" s="41"/>
      <c r="D92" s="41"/>
      <c r="E92" s="40"/>
      <c r="F92" s="41"/>
      <c r="G92" s="39"/>
      <c r="H92" s="42"/>
      <c r="I92" s="42"/>
      <c r="J92" s="42"/>
      <c r="K92" s="42"/>
      <c r="L92" s="218"/>
      <c r="M92" s="219"/>
      <c r="N92" s="220"/>
      <c r="O92" s="42"/>
      <c r="P92" s="42"/>
      <c r="Q92" s="42"/>
      <c r="R92" s="42"/>
      <c r="S92" s="47">
        <f t="shared" si="3"/>
        <v>0</v>
      </c>
      <c r="T92" s="39"/>
    </row>
    <row r="93" spans="1:21" ht="24.75" customHeight="1" x14ac:dyDescent="0.2">
      <c r="A93" s="111">
        <v>8</v>
      </c>
      <c r="B93" s="112" t="s">
        <v>86</v>
      </c>
      <c r="C93" s="41"/>
      <c r="D93" s="41"/>
      <c r="E93" s="40"/>
      <c r="F93" s="41"/>
      <c r="G93" s="39"/>
      <c r="H93" s="42"/>
      <c r="I93" s="42"/>
      <c r="J93" s="42"/>
      <c r="K93" s="42"/>
      <c r="L93" s="221"/>
      <c r="M93" s="222"/>
      <c r="N93" s="223"/>
      <c r="O93" s="42"/>
      <c r="P93" s="42"/>
      <c r="Q93" s="42"/>
      <c r="R93" s="42"/>
      <c r="S93" s="47">
        <f>SUM(C93:R93)</f>
        <v>0</v>
      </c>
      <c r="T93" s="39"/>
    </row>
    <row r="94" spans="1:21" ht="18" customHeight="1" x14ac:dyDescent="0.2">
      <c r="A94" s="242" t="s">
        <v>104</v>
      </c>
      <c r="B94" s="243"/>
      <c r="C94" s="46">
        <f>SUM(C76:C93)</f>
        <v>0</v>
      </c>
      <c r="D94" s="46">
        <f t="shared" ref="D94:K94" si="4">SUM(D76:D93)</f>
        <v>0</v>
      </c>
      <c r="E94" s="158">
        <f t="shared" si="4"/>
        <v>0</v>
      </c>
      <c r="F94" s="46">
        <f t="shared" si="4"/>
        <v>0</v>
      </c>
      <c r="G94" s="46">
        <f t="shared" si="4"/>
        <v>0</v>
      </c>
      <c r="H94" s="46">
        <f t="shared" si="4"/>
        <v>0</v>
      </c>
      <c r="I94" s="46">
        <f t="shared" si="4"/>
        <v>0</v>
      </c>
      <c r="J94" s="46">
        <f t="shared" si="4"/>
        <v>0</v>
      </c>
      <c r="K94" s="46">
        <f t="shared" si="4"/>
        <v>0</v>
      </c>
      <c r="L94" s="391" t="e">
        <f>L90+M90</f>
        <v>#VALUE!</v>
      </c>
      <c r="M94" s="392"/>
      <c r="N94" s="46">
        <f>N90</f>
        <v>0</v>
      </c>
      <c r="O94" s="46">
        <f>SUM(O74:O93)</f>
        <v>0</v>
      </c>
      <c r="P94" s="46">
        <f t="shared" ref="P94:T94" si="5">SUM(P74:P93)</f>
        <v>0</v>
      </c>
      <c r="Q94" s="46">
        <f t="shared" si="5"/>
        <v>0</v>
      </c>
      <c r="R94" s="46">
        <f t="shared" si="5"/>
        <v>0</v>
      </c>
      <c r="S94" s="46">
        <f t="shared" si="5"/>
        <v>0</v>
      </c>
      <c r="T94" s="46">
        <f t="shared" si="5"/>
        <v>0</v>
      </c>
    </row>
    <row r="95" spans="1:21" ht="18" customHeight="1" x14ac:dyDescent="0.2">
      <c r="A95" s="242" t="s">
        <v>105</v>
      </c>
      <c r="B95" s="243"/>
      <c r="C95" s="49" t="e">
        <f t="shared" ref="C95:K95" si="6">C94/$C$6</f>
        <v>#DIV/0!</v>
      </c>
      <c r="D95" s="49" t="e">
        <f t="shared" si="6"/>
        <v>#DIV/0!</v>
      </c>
      <c r="E95" s="49" t="e">
        <f t="shared" si="6"/>
        <v>#DIV/0!</v>
      </c>
      <c r="F95" s="49" t="e">
        <f t="shared" si="6"/>
        <v>#DIV/0!</v>
      </c>
      <c r="G95" s="49" t="e">
        <f t="shared" si="6"/>
        <v>#DIV/0!</v>
      </c>
      <c r="H95" s="49" t="e">
        <f t="shared" si="6"/>
        <v>#DIV/0!</v>
      </c>
      <c r="I95" s="49" t="e">
        <f t="shared" si="6"/>
        <v>#DIV/0!</v>
      </c>
      <c r="J95" s="49" t="e">
        <f t="shared" si="6"/>
        <v>#DIV/0!</v>
      </c>
      <c r="K95" s="49" t="e">
        <f t="shared" si="6"/>
        <v>#DIV/0!</v>
      </c>
      <c r="L95" s="393" t="e">
        <f>L94/$C$6</f>
        <v>#VALUE!</v>
      </c>
      <c r="M95" s="394"/>
      <c r="N95" s="49" t="e">
        <f t="shared" ref="N95:T95" si="7">N94/$C$6</f>
        <v>#DIV/0!</v>
      </c>
      <c r="O95" s="50" t="e">
        <f t="shared" si="7"/>
        <v>#DIV/0!</v>
      </c>
      <c r="P95" s="50" t="e">
        <f t="shared" si="7"/>
        <v>#DIV/0!</v>
      </c>
      <c r="Q95" s="50" t="e">
        <f t="shared" si="7"/>
        <v>#DIV/0!</v>
      </c>
      <c r="R95" s="50" t="e">
        <f t="shared" si="7"/>
        <v>#DIV/0!</v>
      </c>
      <c r="S95" s="50" t="e">
        <f t="shared" si="7"/>
        <v>#DIV/0!</v>
      </c>
      <c r="T95" s="49" t="e">
        <f t="shared" si="7"/>
        <v>#DIV/0!</v>
      </c>
    </row>
    <row r="96" spans="1:21" x14ac:dyDescent="0.2">
      <c r="A96" s="159" t="s">
        <v>106</v>
      </c>
      <c r="B96" s="160"/>
      <c r="C96" s="160"/>
      <c r="D96" s="160"/>
      <c r="E96" s="160"/>
      <c r="F96" s="160"/>
      <c r="G96" s="160"/>
      <c r="H96" s="160"/>
      <c r="I96" s="160"/>
      <c r="J96" s="160"/>
      <c r="K96" s="160"/>
      <c r="L96" s="160"/>
      <c r="M96" s="160"/>
      <c r="N96" s="160"/>
      <c r="O96" s="160"/>
      <c r="P96" s="160"/>
      <c r="Q96" s="161"/>
      <c r="R96" s="161"/>
      <c r="S96" s="161"/>
      <c r="T96" s="161"/>
      <c r="U96" s="143"/>
    </row>
    <row r="97" spans="1:47" s="136" customFormat="1" ht="12.75" customHeight="1" x14ac:dyDescent="0.2">
      <c r="A97" s="214" t="s">
        <v>141</v>
      </c>
      <c r="B97" s="214"/>
      <c r="C97" s="214"/>
      <c r="D97" s="214"/>
      <c r="E97" s="214"/>
      <c r="F97" s="214"/>
      <c r="G97" s="214"/>
      <c r="H97" s="214"/>
      <c r="I97" s="214"/>
      <c r="J97" s="214"/>
      <c r="K97" s="214"/>
      <c r="L97" s="214"/>
      <c r="M97" s="214"/>
      <c r="N97" s="214"/>
      <c r="O97" s="214"/>
      <c r="P97" s="214"/>
      <c r="Q97" s="407"/>
      <c r="R97" s="408"/>
      <c r="S97" s="409"/>
      <c r="T97" s="128" t="s">
        <v>117</v>
      </c>
      <c r="U97" s="135"/>
      <c r="V97" s="135"/>
      <c r="W97" s="135"/>
      <c r="X97" s="135"/>
      <c r="Y97" s="135"/>
      <c r="Z97" s="135"/>
      <c r="AA97" s="135"/>
      <c r="AB97" s="135"/>
      <c r="AC97" s="135"/>
      <c r="AD97" s="135"/>
      <c r="AE97" s="135"/>
      <c r="AF97" s="135"/>
      <c r="AG97" s="135"/>
      <c r="AH97" s="135"/>
      <c r="AI97" s="135"/>
      <c r="AJ97" s="135"/>
      <c r="AK97" s="135"/>
      <c r="AL97" s="135"/>
      <c r="AM97" s="135"/>
      <c r="AN97" s="135"/>
      <c r="AO97" s="135"/>
      <c r="AP97" s="135"/>
      <c r="AQ97" s="135"/>
      <c r="AR97" s="135"/>
      <c r="AS97" s="135"/>
      <c r="AT97" s="135"/>
      <c r="AU97" s="135"/>
    </row>
    <row r="98" spans="1:47" ht="14.25" x14ac:dyDescent="0.2">
      <c r="A98" s="129" t="s">
        <v>119</v>
      </c>
      <c r="B98" s="129"/>
      <c r="C98" s="129"/>
      <c r="D98" s="129"/>
      <c r="E98" s="129"/>
      <c r="F98" s="129"/>
      <c r="G98" s="129"/>
      <c r="H98" s="129"/>
      <c r="I98" s="129"/>
      <c r="J98" s="129"/>
      <c r="K98" s="129"/>
      <c r="L98" s="129"/>
      <c r="M98" s="129"/>
      <c r="N98" s="129"/>
      <c r="O98" s="129"/>
      <c r="P98" s="129"/>
      <c r="Q98" s="205"/>
      <c r="R98" s="206"/>
      <c r="S98" s="207"/>
      <c r="T98" s="131" t="s">
        <v>125</v>
      </c>
    </row>
    <row r="99" spans="1:47" ht="23.25" customHeight="1" x14ac:dyDescent="0.2">
      <c r="A99" s="129"/>
      <c r="B99" s="129"/>
      <c r="C99" s="129"/>
      <c r="D99" s="129"/>
      <c r="E99" s="129"/>
      <c r="F99" s="129"/>
      <c r="G99" s="129"/>
      <c r="H99" s="129"/>
      <c r="I99" s="129"/>
      <c r="J99" s="129"/>
      <c r="K99" s="129"/>
      <c r="L99" s="129"/>
      <c r="M99" s="129"/>
      <c r="N99" s="129"/>
      <c r="O99" s="129"/>
      <c r="P99" s="129"/>
    </row>
    <row r="100" spans="1:47" ht="23.25" x14ac:dyDescent="0.2">
      <c r="A100" s="156" t="s">
        <v>124</v>
      </c>
      <c r="B100" s="156"/>
      <c r="C100" s="156"/>
      <c r="D100" s="156"/>
      <c r="E100" s="156"/>
      <c r="F100" s="156"/>
    </row>
    <row r="101" spans="1:47" ht="13.5" customHeight="1" x14ac:dyDescent="0.2">
      <c r="A101" s="157"/>
      <c r="B101" s="157"/>
      <c r="C101" s="157"/>
      <c r="D101" s="157"/>
      <c r="E101" s="157"/>
      <c r="F101" s="157"/>
    </row>
    <row r="102" spans="1:47" ht="25.5" customHeight="1" x14ac:dyDescent="0.2">
      <c r="A102" s="381" t="s">
        <v>120</v>
      </c>
      <c r="B102" s="382"/>
      <c r="C102" s="268" t="s">
        <v>164</v>
      </c>
      <c r="D102" s="268" t="s">
        <v>161</v>
      </c>
      <c r="E102" s="248" t="s">
        <v>159</v>
      </c>
      <c r="F102" s="250"/>
      <c r="G102" s="249" t="s">
        <v>160</v>
      </c>
      <c r="H102" s="249"/>
      <c r="I102" s="249"/>
      <c r="J102" s="249"/>
      <c r="K102" s="249"/>
      <c r="L102" s="249"/>
      <c r="M102" s="249"/>
      <c r="N102" s="250"/>
      <c r="O102" s="248" t="s">
        <v>162</v>
      </c>
      <c r="P102" s="249"/>
      <c r="Q102" s="249"/>
      <c r="R102" s="250"/>
      <c r="S102" s="254" t="s">
        <v>121</v>
      </c>
      <c r="T102" s="268" t="s">
        <v>163</v>
      </c>
    </row>
    <row r="103" spans="1:47" ht="29.85" customHeight="1" x14ac:dyDescent="0.2">
      <c r="A103" s="383"/>
      <c r="B103" s="384"/>
      <c r="C103" s="406"/>
      <c r="D103" s="269"/>
      <c r="E103" s="251"/>
      <c r="F103" s="253"/>
      <c r="G103" s="252"/>
      <c r="H103" s="252"/>
      <c r="I103" s="252"/>
      <c r="J103" s="252"/>
      <c r="K103" s="252"/>
      <c r="L103" s="252"/>
      <c r="M103" s="252"/>
      <c r="N103" s="253"/>
      <c r="O103" s="251"/>
      <c r="P103" s="252"/>
      <c r="Q103" s="252"/>
      <c r="R103" s="253"/>
      <c r="S103" s="255"/>
      <c r="T103" s="269"/>
    </row>
    <row r="104" spans="1:47" ht="29.25" customHeight="1" x14ac:dyDescent="0.2">
      <c r="A104" s="385"/>
      <c r="B104" s="386"/>
      <c r="C104" s="406"/>
      <c r="D104" s="257" t="s">
        <v>116</v>
      </c>
      <c r="E104" s="258"/>
      <c r="F104" s="259"/>
      <c r="G104" s="257" t="s">
        <v>115</v>
      </c>
      <c r="H104" s="258"/>
      <c r="I104" s="258"/>
      <c r="J104" s="258"/>
      <c r="K104" s="258"/>
      <c r="L104" s="258"/>
      <c r="M104" s="258"/>
      <c r="N104" s="259"/>
      <c r="O104" s="257" t="s">
        <v>114</v>
      </c>
      <c r="P104" s="258"/>
      <c r="Q104" s="258"/>
      <c r="R104" s="259"/>
      <c r="S104" s="255"/>
      <c r="T104" s="268" t="s">
        <v>113</v>
      </c>
    </row>
    <row r="105" spans="1:47" ht="33" customHeight="1" x14ac:dyDescent="0.2">
      <c r="A105" s="120" t="s">
        <v>66</v>
      </c>
      <c r="B105" s="121"/>
      <c r="C105" s="269"/>
      <c r="D105" s="122" t="s">
        <v>87</v>
      </c>
      <c r="E105" s="122" t="s">
        <v>88</v>
      </c>
      <c r="F105" s="122" t="s">
        <v>89</v>
      </c>
      <c r="G105" s="122" t="s">
        <v>90</v>
      </c>
      <c r="H105" s="122" t="s">
        <v>91</v>
      </c>
      <c r="I105" s="122" t="s">
        <v>92</v>
      </c>
      <c r="J105" s="122" t="s">
        <v>93</v>
      </c>
      <c r="K105" s="122" t="s">
        <v>94</v>
      </c>
      <c r="L105" s="257" t="s">
        <v>95</v>
      </c>
      <c r="M105" s="259"/>
      <c r="N105" s="122" t="s">
        <v>96</v>
      </c>
      <c r="O105" s="122" t="s">
        <v>97</v>
      </c>
      <c r="P105" s="122" t="s">
        <v>98</v>
      </c>
      <c r="Q105" s="122" t="s">
        <v>99</v>
      </c>
      <c r="R105" s="122" t="s">
        <v>100</v>
      </c>
      <c r="S105" s="256"/>
      <c r="T105" s="269"/>
    </row>
    <row r="106" spans="1:47" ht="33" customHeight="1" x14ac:dyDescent="0.2">
      <c r="A106" s="123">
        <v>0.1</v>
      </c>
      <c r="B106" s="112" t="s">
        <v>68</v>
      </c>
      <c r="C106" s="360"/>
      <c r="D106" s="361"/>
      <c r="E106" s="361"/>
      <c r="F106" s="361"/>
      <c r="G106" s="361"/>
      <c r="H106" s="361"/>
      <c r="I106" s="361"/>
      <c r="J106" s="361"/>
      <c r="K106" s="361"/>
      <c r="L106" s="361"/>
      <c r="M106" s="361"/>
      <c r="N106" s="362"/>
      <c r="O106" s="42"/>
      <c r="P106" s="42"/>
      <c r="Q106" s="42"/>
      <c r="R106" s="42"/>
      <c r="S106" s="47">
        <f>SUM(C106:R106)</f>
        <v>0</v>
      </c>
      <c r="T106" s="48"/>
    </row>
    <row r="107" spans="1:47" ht="33.6" customHeight="1" x14ac:dyDescent="0.2">
      <c r="A107" s="111">
        <v>0.2</v>
      </c>
      <c r="B107" s="112" t="s">
        <v>69</v>
      </c>
      <c r="C107" s="221"/>
      <c r="D107" s="222"/>
      <c r="E107" s="222"/>
      <c r="F107" s="222"/>
      <c r="G107" s="222"/>
      <c r="H107" s="222"/>
      <c r="I107" s="222"/>
      <c r="J107" s="222"/>
      <c r="K107" s="222"/>
      <c r="L107" s="222"/>
      <c r="M107" s="222"/>
      <c r="N107" s="223"/>
      <c r="O107" s="42"/>
      <c r="P107" s="42"/>
      <c r="Q107" s="42"/>
      <c r="R107" s="42"/>
      <c r="S107" s="47">
        <f t="shared" ref="S107:S121" si="8">SUM(C107:R107)</f>
        <v>0</v>
      </c>
      <c r="T107" s="39"/>
    </row>
    <row r="108" spans="1:47" ht="29.85" customHeight="1" x14ac:dyDescent="0.2">
      <c r="A108" s="111">
        <v>0.3</v>
      </c>
      <c r="B108" s="112" t="s">
        <v>70</v>
      </c>
      <c r="C108" s="39"/>
      <c r="D108" s="39"/>
      <c r="E108" s="40"/>
      <c r="F108" s="41"/>
      <c r="G108" s="41"/>
      <c r="H108" s="42"/>
      <c r="I108" s="42"/>
      <c r="J108" s="42"/>
      <c r="K108" s="42"/>
      <c r="L108" s="360"/>
      <c r="M108" s="361"/>
      <c r="N108" s="362"/>
      <c r="O108" s="42"/>
      <c r="P108" s="42"/>
      <c r="Q108" s="42"/>
      <c r="R108" s="42"/>
      <c r="S108" s="47">
        <f t="shared" si="8"/>
        <v>0</v>
      </c>
      <c r="T108" s="39"/>
    </row>
    <row r="109" spans="1:47" ht="35.1" customHeight="1" x14ac:dyDescent="0.2">
      <c r="A109" s="111">
        <v>0.4</v>
      </c>
      <c r="B109" s="112" t="s">
        <v>71</v>
      </c>
      <c r="C109" s="39"/>
      <c r="D109" s="39"/>
      <c r="E109" s="40"/>
      <c r="F109" s="41"/>
      <c r="G109" s="43"/>
      <c r="H109" s="42"/>
      <c r="I109" s="42"/>
      <c r="J109" s="42"/>
      <c r="K109" s="42"/>
      <c r="L109" s="218"/>
      <c r="M109" s="219"/>
      <c r="N109" s="220"/>
      <c r="O109" s="42"/>
      <c r="P109" s="42"/>
      <c r="Q109" s="42"/>
      <c r="R109" s="42"/>
      <c r="S109" s="47">
        <f t="shared" si="8"/>
        <v>0</v>
      </c>
      <c r="T109" s="42"/>
    </row>
    <row r="110" spans="1:47" ht="29.1" customHeight="1" x14ac:dyDescent="0.2">
      <c r="A110" s="111">
        <v>0.5</v>
      </c>
      <c r="B110" s="112" t="s">
        <v>101</v>
      </c>
      <c r="C110" s="39"/>
      <c r="D110" s="39"/>
      <c r="E110" s="40"/>
      <c r="F110" s="41"/>
      <c r="G110" s="43"/>
      <c r="H110" s="42"/>
      <c r="I110" s="42"/>
      <c r="J110" s="42"/>
      <c r="K110" s="42"/>
      <c r="L110" s="218"/>
      <c r="M110" s="219"/>
      <c r="N110" s="220"/>
      <c r="O110" s="42"/>
      <c r="P110" s="42"/>
      <c r="Q110" s="42"/>
      <c r="R110" s="42"/>
      <c r="S110" s="47">
        <f t="shared" si="8"/>
        <v>0</v>
      </c>
      <c r="T110" s="42"/>
    </row>
    <row r="111" spans="1:47" ht="32.1" customHeight="1" x14ac:dyDescent="0.2">
      <c r="A111" s="111">
        <v>1</v>
      </c>
      <c r="B111" s="121" t="s">
        <v>72</v>
      </c>
      <c r="C111" s="39"/>
      <c r="D111" s="39"/>
      <c r="E111" s="44"/>
      <c r="F111" s="39"/>
      <c r="G111" s="42"/>
      <c r="H111" s="42"/>
      <c r="I111" s="42"/>
      <c r="J111" s="42"/>
      <c r="K111" s="42"/>
      <c r="L111" s="218"/>
      <c r="M111" s="219"/>
      <c r="N111" s="220"/>
      <c r="O111" s="42"/>
      <c r="P111" s="42"/>
      <c r="Q111" s="42"/>
      <c r="R111" s="42"/>
      <c r="S111" s="47">
        <f t="shared" si="8"/>
        <v>0</v>
      </c>
      <c r="T111" s="42"/>
    </row>
    <row r="112" spans="1:47" ht="33" customHeight="1" x14ac:dyDescent="0.2">
      <c r="A112" s="111">
        <v>2.1</v>
      </c>
      <c r="B112" s="112" t="s">
        <v>73</v>
      </c>
      <c r="C112" s="39"/>
      <c r="D112" s="39"/>
      <c r="E112" s="39"/>
      <c r="F112" s="39"/>
      <c r="G112" s="39"/>
      <c r="H112" s="42"/>
      <c r="I112" s="42"/>
      <c r="J112" s="42"/>
      <c r="K112" s="42"/>
      <c r="L112" s="218"/>
      <c r="M112" s="219"/>
      <c r="N112" s="220"/>
      <c r="O112" s="42"/>
      <c r="P112" s="42"/>
      <c r="Q112" s="42"/>
      <c r="R112" s="42"/>
      <c r="S112" s="47">
        <f t="shared" si="8"/>
        <v>0</v>
      </c>
      <c r="T112" s="39"/>
    </row>
    <row r="113" spans="1:20" ht="34.35" customHeight="1" x14ac:dyDescent="0.2">
      <c r="A113" s="111">
        <v>2.2000000000000002</v>
      </c>
      <c r="B113" s="112" t="s">
        <v>74</v>
      </c>
      <c r="C113" s="39"/>
      <c r="D113" s="39"/>
      <c r="E113" s="44"/>
      <c r="F113" s="39"/>
      <c r="G113" s="39"/>
      <c r="H113" s="42"/>
      <c r="I113" s="42"/>
      <c r="J113" s="42"/>
      <c r="K113" s="42"/>
      <c r="L113" s="218"/>
      <c r="M113" s="219"/>
      <c r="N113" s="220"/>
      <c r="O113" s="42"/>
      <c r="P113" s="42"/>
      <c r="Q113" s="42"/>
      <c r="R113" s="42"/>
      <c r="S113" s="47">
        <f t="shared" si="8"/>
        <v>0</v>
      </c>
      <c r="T113" s="39"/>
    </row>
    <row r="114" spans="1:20" ht="30.6" customHeight="1" x14ac:dyDescent="0.2">
      <c r="A114" s="111">
        <v>2.2999999999999998</v>
      </c>
      <c r="B114" s="112" t="s">
        <v>75</v>
      </c>
      <c r="C114" s="39"/>
      <c r="D114" s="39"/>
      <c r="E114" s="44"/>
      <c r="F114" s="39"/>
      <c r="G114" s="39"/>
      <c r="H114" s="42"/>
      <c r="I114" s="42"/>
      <c r="J114" s="42"/>
      <c r="K114" s="42"/>
      <c r="L114" s="218"/>
      <c r="M114" s="219"/>
      <c r="N114" s="220"/>
      <c r="O114" s="42"/>
      <c r="P114" s="42"/>
      <c r="Q114" s="42"/>
      <c r="R114" s="42"/>
      <c r="S114" s="47">
        <f t="shared" si="8"/>
        <v>0</v>
      </c>
      <c r="T114" s="39"/>
    </row>
    <row r="115" spans="1:20" ht="32.85" customHeight="1" x14ac:dyDescent="0.2">
      <c r="A115" s="111">
        <v>2.4</v>
      </c>
      <c r="B115" s="112" t="s">
        <v>76</v>
      </c>
      <c r="C115" s="39"/>
      <c r="D115" s="39"/>
      <c r="E115" s="44"/>
      <c r="F115" s="39"/>
      <c r="G115" s="39"/>
      <c r="H115" s="42"/>
      <c r="I115" s="42"/>
      <c r="J115" s="42"/>
      <c r="K115" s="42"/>
      <c r="L115" s="218"/>
      <c r="M115" s="219"/>
      <c r="N115" s="220"/>
      <c r="O115" s="42"/>
      <c r="P115" s="42"/>
      <c r="Q115" s="42"/>
      <c r="R115" s="42"/>
      <c r="S115" s="47">
        <f t="shared" si="8"/>
        <v>0</v>
      </c>
      <c r="T115" s="39"/>
    </row>
    <row r="116" spans="1:20" ht="31.5" customHeight="1" x14ac:dyDescent="0.2">
      <c r="A116" s="111">
        <v>2.5</v>
      </c>
      <c r="B116" s="112" t="s">
        <v>77</v>
      </c>
      <c r="C116" s="39"/>
      <c r="D116" s="39"/>
      <c r="E116" s="44"/>
      <c r="F116" s="39"/>
      <c r="G116" s="39"/>
      <c r="H116" s="42"/>
      <c r="I116" s="42"/>
      <c r="J116" s="42"/>
      <c r="K116" s="42"/>
      <c r="L116" s="218"/>
      <c r="M116" s="219"/>
      <c r="N116" s="220"/>
      <c r="O116" s="42"/>
      <c r="P116" s="42"/>
      <c r="Q116" s="42"/>
      <c r="R116" s="42"/>
      <c r="S116" s="47">
        <f t="shared" si="8"/>
        <v>0</v>
      </c>
      <c r="T116" s="39"/>
    </row>
    <row r="117" spans="1:20" ht="38.25" customHeight="1" x14ac:dyDescent="0.2">
      <c r="A117" s="111">
        <v>2.6</v>
      </c>
      <c r="B117" s="112" t="s">
        <v>78</v>
      </c>
      <c r="C117" s="39"/>
      <c r="D117" s="39"/>
      <c r="E117" s="44"/>
      <c r="F117" s="39"/>
      <c r="G117" s="39"/>
      <c r="H117" s="42"/>
      <c r="I117" s="42"/>
      <c r="J117" s="42"/>
      <c r="K117" s="42"/>
      <c r="L117" s="218"/>
      <c r="M117" s="219"/>
      <c r="N117" s="220"/>
      <c r="O117" s="42"/>
      <c r="P117" s="42"/>
      <c r="Q117" s="42"/>
      <c r="R117" s="42"/>
      <c r="S117" s="47">
        <f t="shared" si="8"/>
        <v>0</v>
      </c>
      <c r="T117" s="39"/>
    </row>
    <row r="118" spans="1:20" ht="24.75" customHeight="1" x14ac:dyDescent="0.2">
      <c r="A118" s="111">
        <v>2.7</v>
      </c>
      <c r="B118" s="112" t="s">
        <v>79</v>
      </c>
      <c r="C118" s="39"/>
      <c r="D118" s="39"/>
      <c r="E118" s="44"/>
      <c r="F118" s="39"/>
      <c r="G118" s="39"/>
      <c r="H118" s="42"/>
      <c r="I118" s="42"/>
      <c r="J118" s="42"/>
      <c r="K118" s="42"/>
      <c r="L118" s="218"/>
      <c r="M118" s="219"/>
      <c r="N118" s="220"/>
      <c r="O118" s="42"/>
      <c r="P118" s="42"/>
      <c r="Q118" s="42"/>
      <c r="R118" s="42"/>
      <c r="S118" s="47">
        <f t="shared" si="8"/>
        <v>0</v>
      </c>
      <c r="T118" s="39"/>
    </row>
    <row r="119" spans="1:20" ht="35.85" customHeight="1" x14ac:dyDescent="0.2">
      <c r="A119" s="111">
        <v>2.8</v>
      </c>
      <c r="B119" s="112" t="s">
        <v>80</v>
      </c>
      <c r="C119" s="39"/>
      <c r="D119" s="39"/>
      <c r="E119" s="44"/>
      <c r="F119" s="39"/>
      <c r="G119" s="39"/>
      <c r="H119" s="42"/>
      <c r="I119" s="42"/>
      <c r="J119" s="42"/>
      <c r="K119" s="42"/>
      <c r="L119" s="218"/>
      <c r="M119" s="219"/>
      <c r="N119" s="220"/>
      <c r="O119" s="42"/>
      <c r="P119" s="42"/>
      <c r="Q119" s="42"/>
      <c r="R119" s="42"/>
      <c r="S119" s="47">
        <f t="shared" si="8"/>
        <v>0</v>
      </c>
      <c r="T119" s="39"/>
    </row>
    <row r="120" spans="1:20" ht="31.5" customHeight="1" x14ac:dyDescent="0.2">
      <c r="A120" s="111">
        <v>3</v>
      </c>
      <c r="B120" s="112" t="s">
        <v>81</v>
      </c>
      <c r="C120" s="39"/>
      <c r="D120" s="39"/>
      <c r="E120" s="44"/>
      <c r="F120" s="39"/>
      <c r="G120" s="39"/>
      <c r="H120" s="42"/>
      <c r="I120" s="42"/>
      <c r="J120" s="42"/>
      <c r="K120" s="42"/>
      <c r="L120" s="218"/>
      <c r="M120" s="219"/>
      <c r="N120" s="220"/>
      <c r="O120" s="42"/>
      <c r="P120" s="42"/>
      <c r="Q120" s="42"/>
      <c r="R120" s="42"/>
      <c r="S120" s="47">
        <f t="shared" si="8"/>
        <v>0</v>
      </c>
      <c r="T120" s="39"/>
    </row>
    <row r="121" spans="1:20" ht="26.1" customHeight="1" x14ac:dyDescent="0.2">
      <c r="A121" s="111">
        <v>4</v>
      </c>
      <c r="B121" s="112" t="s">
        <v>82</v>
      </c>
      <c r="C121" s="41"/>
      <c r="D121" s="41"/>
      <c r="E121" s="40"/>
      <c r="F121" s="41"/>
      <c r="G121" s="41"/>
      <c r="H121" s="42"/>
      <c r="I121" s="42"/>
      <c r="J121" s="42"/>
      <c r="K121" s="42"/>
      <c r="L121" s="221"/>
      <c r="M121" s="222"/>
      <c r="N121" s="223"/>
      <c r="O121" s="43"/>
      <c r="P121" s="43"/>
      <c r="Q121" s="43"/>
      <c r="R121" s="43"/>
      <c r="S121" s="47">
        <f t="shared" si="8"/>
        <v>0</v>
      </c>
      <c r="T121" s="41"/>
    </row>
    <row r="122" spans="1:20" ht="33" customHeight="1" x14ac:dyDescent="0.2">
      <c r="A122" s="111">
        <v>5</v>
      </c>
      <c r="B122" s="112" t="s">
        <v>83</v>
      </c>
      <c r="C122" s="41"/>
      <c r="D122" s="41"/>
      <c r="E122" s="40"/>
      <c r="F122" s="41"/>
      <c r="G122" s="41"/>
      <c r="H122" s="42"/>
      <c r="I122" s="42"/>
      <c r="J122" s="42"/>
      <c r="K122" s="42"/>
      <c r="L122" s="39" t="s">
        <v>102</v>
      </c>
      <c r="M122" s="39" t="s">
        <v>103</v>
      </c>
      <c r="N122" s="45"/>
      <c r="O122" s="43"/>
      <c r="P122" s="43"/>
      <c r="Q122" s="43"/>
      <c r="R122" s="43"/>
      <c r="S122" s="47">
        <f>SUM(C122:R122)</f>
        <v>0</v>
      </c>
      <c r="T122" s="41"/>
    </row>
    <row r="123" spans="1:20" ht="38.1" customHeight="1" x14ac:dyDescent="0.2">
      <c r="A123" s="111">
        <v>6</v>
      </c>
      <c r="B123" s="112" t="s">
        <v>84</v>
      </c>
      <c r="C123" s="41"/>
      <c r="D123" s="41"/>
      <c r="E123" s="40"/>
      <c r="F123" s="41"/>
      <c r="G123" s="39"/>
      <c r="H123" s="42"/>
      <c r="I123" s="42"/>
      <c r="J123" s="42"/>
      <c r="K123" s="42"/>
      <c r="L123" s="360"/>
      <c r="M123" s="361"/>
      <c r="N123" s="362"/>
      <c r="O123" s="42"/>
      <c r="P123" s="42"/>
      <c r="Q123" s="42"/>
      <c r="R123" s="42"/>
      <c r="S123" s="47">
        <f t="shared" ref="S123:S124" si="9">SUM(C123:R123)</f>
        <v>0</v>
      </c>
      <c r="T123" s="39"/>
    </row>
    <row r="124" spans="1:20" ht="38.1" customHeight="1" x14ac:dyDescent="0.2">
      <c r="A124" s="111">
        <v>7</v>
      </c>
      <c r="B124" s="112" t="s">
        <v>85</v>
      </c>
      <c r="C124" s="41"/>
      <c r="D124" s="41"/>
      <c r="E124" s="40"/>
      <c r="F124" s="41"/>
      <c r="G124" s="39"/>
      <c r="H124" s="42"/>
      <c r="I124" s="42"/>
      <c r="J124" s="42"/>
      <c r="K124" s="42"/>
      <c r="L124" s="218"/>
      <c r="M124" s="219"/>
      <c r="N124" s="220"/>
      <c r="O124" s="42"/>
      <c r="P124" s="42"/>
      <c r="Q124" s="42"/>
      <c r="R124" s="42"/>
      <c r="S124" s="47">
        <f t="shared" si="9"/>
        <v>0</v>
      </c>
      <c r="T124" s="39"/>
    </row>
    <row r="125" spans="1:20" ht="24.75" customHeight="1" x14ac:dyDescent="0.2">
      <c r="A125" s="111">
        <v>8</v>
      </c>
      <c r="B125" s="112" t="s">
        <v>86</v>
      </c>
      <c r="C125" s="41"/>
      <c r="D125" s="41"/>
      <c r="E125" s="40"/>
      <c r="F125" s="41"/>
      <c r="G125" s="39"/>
      <c r="H125" s="42"/>
      <c r="I125" s="42"/>
      <c r="J125" s="42"/>
      <c r="K125" s="42"/>
      <c r="L125" s="221"/>
      <c r="M125" s="222"/>
      <c r="N125" s="223"/>
      <c r="O125" s="42"/>
      <c r="P125" s="42"/>
      <c r="Q125" s="42"/>
      <c r="R125" s="42"/>
      <c r="S125" s="47">
        <f>SUM(C125:R125)</f>
        <v>0</v>
      </c>
      <c r="T125" s="39"/>
    </row>
    <row r="126" spans="1:20" ht="13.35" customHeight="1" x14ac:dyDescent="0.2">
      <c r="A126" s="242" t="s">
        <v>104</v>
      </c>
      <c r="B126" s="243"/>
      <c r="C126" s="46">
        <f t="shared" ref="C126:K126" si="10">SUM(C108:C125)</f>
        <v>0</v>
      </c>
      <c r="D126" s="46">
        <f t="shared" si="10"/>
        <v>0</v>
      </c>
      <c r="E126" s="158">
        <f t="shared" si="10"/>
        <v>0</v>
      </c>
      <c r="F126" s="46">
        <f t="shared" si="10"/>
        <v>0</v>
      </c>
      <c r="G126" s="46">
        <f t="shared" si="10"/>
        <v>0</v>
      </c>
      <c r="H126" s="46">
        <f t="shared" si="10"/>
        <v>0</v>
      </c>
      <c r="I126" s="46">
        <f t="shared" si="10"/>
        <v>0</v>
      </c>
      <c r="J126" s="46">
        <f t="shared" si="10"/>
        <v>0</v>
      </c>
      <c r="K126" s="46">
        <f t="shared" si="10"/>
        <v>0</v>
      </c>
      <c r="L126" s="391" t="e">
        <f>L122+M122</f>
        <v>#VALUE!</v>
      </c>
      <c r="M126" s="392"/>
      <c r="N126" s="46">
        <f>N122</f>
        <v>0</v>
      </c>
      <c r="O126" s="46">
        <f t="shared" ref="O126:T126" si="11">SUM(O106:O125)</f>
        <v>0</v>
      </c>
      <c r="P126" s="46">
        <f t="shared" si="11"/>
        <v>0</v>
      </c>
      <c r="Q126" s="46">
        <f t="shared" si="11"/>
        <v>0</v>
      </c>
      <c r="R126" s="46">
        <f t="shared" si="11"/>
        <v>0</v>
      </c>
      <c r="S126" s="46">
        <f t="shared" si="11"/>
        <v>0</v>
      </c>
      <c r="T126" s="46">
        <f t="shared" si="11"/>
        <v>0</v>
      </c>
    </row>
    <row r="127" spans="1:20" x14ac:dyDescent="0.2">
      <c r="A127" s="242" t="s">
        <v>105</v>
      </c>
      <c r="B127" s="243"/>
      <c r="C127" s="49" t="e">
        <f>C126/$C$6</f>
        <v>#DIV/0!</v>
      </c>
      <c r="D127" s="49" t="e">
        <f t="shared" ref="D127" si="12">D126/$C$6</f>
        <v>#DIV/0!</v>
      </c>
      <c r="E127" s="49" t="e">
        <f t="shared" ref="E127" si="13">E126/$C$6</f>
        <v>#DIV/0!</v>
      </c>
      <c r="F127" s="49" t="e">
        <f t="shared" ref="F127" si="14">F126/$C$6</f>
        <v>#DIV/0!</v>
      </c>
      <c r="G127" s="49" t="e">
        <f t="shared" ref="G127" si="15">G126/$C$6</f>
        <v>#DIV/0!</v>
      </c>
      <c r="H127" s="49" t="e">
        <f t="shared" ref="H127" si="16">H126/$C$6</f>
        <v>#DIV/0!</v>
      </c>
      <c r="I127" s="49" t="e">
        <f t="shared" ref="I127" si="17">I126/$C$6</f>
        <v>#DIV/0!</v>
      </c>
      <c r="J127" s="49" t="e">
        <f t="shared" ref="J127" si="18">J126/$C$6</f>
        <v>#DIV/0!</v>
      </c>
      <c r="K127" s="49" t="e">
        <f t="shared" ref="K127" si="19">K126/$C$6</f>
        <v>#DIV/0!</v>
      </c>
      <c r="L127" s="393" t="e">
        <f>L126/$C$6</f>
        <v>#VALUE!</v>
      </c>
      <c r="M127" s="394"/>
      <c r="N127" s="49" t="e">
        <f t="shared" ref="N127" si="20">N126/$C$6</f>
        <v>#DIV/0!</v>
      </c>
      <c r="O127" s="50" t="e">
        <f t="shared" ref="O127" si="21">O126/$C$6</f>
        <v>#DIV/0!</v>
      </c>
      <c r="P127" s="50" t="e">
        <f t="shared" ref="P127" si="22">P126/$C$6</f>
        <v>#DIV/0!</v>
      </c>
      <c r="Q127" s="50" t="e">
        <f t="shared" ref="Q127" si="23">Q126/$C$6</f>
        <v>#DIV/0!</v>
      </c>
      <c r="R127" s="50" t="e">
        <f t="shared" ref="R127" si="24">R126/$C$6</f>
        <v>#DIV/0!</v>
      </c>
      <c r="S127" s="50" t="e">
        <f t="shared" ref="S127" si="25">S126/$C$6</f>
        <v>#DIV/0!</v>
      </c>
      <c r="T127" s="49" t="e">
        <f t="shared" ref="T127" si="26">T126/$C$6</f>
        <v>#DIV/0!</v>
      </c>
    </row>
    <row r="128" spans="1:20" x14ac:dyDescent="0.2">
      <c r="A128" s="159" t="s">
        <v>106</v>
      </c>
      <c r="B128" s="160"/>
      <c r="C128" s="160"/>
      <c r="D128" s="160"/>
      <c r="E128" s="160"/>
      <c r="F128" s="160"/>
      <c r="G128" s="160"/>
      <c r="H128" s="160"/>
      <c r="I128" s="160"/>
      <c r="J128" s="160"/>
      <c r="K128" s="160"/>
      <c r="L128" s="160"/>
      <c r="M128" s="160"/>
      <c r="N128" s="160"/>
      <c r="O128" s="160"/>
      <c r="P128" s="160"/>
      <c r="Q128" s="161"/>
      <c r="R128" s="161"/>
      <c r="S128" s="161"/>
      <c r="T128" s="161"/>
    </row>
    <row r="129" spans="1:20" ht="12.75" customHeight="1" x14ac:dyDescent="0.2">
      <c r="A129" s="214" t="s">
        <v>142</v>
      </c>
      <c r="B129" s="214"/>
      <c r="C129" s="214"/>
      <c r="D129" s="214"/>
      <c r="E129" s="214"/>
      <c r="F129" s="214"/>
      <c r="G129" s="214"/>
      <c r="H129" s="214"/>
      <c r="I129" s="214"/>
      <c r="J129" s="214"/>
      <c r="K129" s="214"/>
      <c r="L129" s="214"/>
      <c r="M129" s="214"/>
      <c r="N129" s="214"/>
      <c r="O129" s="214"/>
      <c r="P129" s="214"/>
      <c r="Q129" s="407"/>
      <c r="R129" s="408"/>
      <c r="S129" s="409"/>
      <c r="T129" s="128" t="s">
        <v>117</v>
      </c>
    </row>
    <row r="130" spans="1:20" ht="14.25" x14ac:dyDescent="0.2">
      <c r="A130" s="129" t="s">
        <v>119</v>
      </c>
      <c r="B130" s="129"/>
      <c r="C130" s="129"/>
      <c r="D130" s="129"/>
      <c r="E130" s="129"/>
      <c r="F130" s="129"/>
      <c r="G130" s="129"/>
      <c r="H130" s="129"/>
      <c r="I130" s="129"/>
      <c r="J130" s="129"/>
      <c r="K130" s="129"/>
      <c r="L130" s="129"/>
      <c r="M130" s="129"/>
      <c r="N130" s="129"/>
      <c r="O130" s="129"/>
      <c r="P130" s="129"/>
      <c r="Q130" s="205"/>
      <c r="R130" s="206"/>
      <c r="S130" s="207"/>
      <c r="T130" s="131" t="s">
        <v>125</v>
      </c>
    </row>
    <row r="131" spans="1:20" x14ac:dyDescent="0.2">
      <c r="A131" s="129"/>
      <c r="B131" s="129"/>
      <c r="C131" s="129"/>
      <c r="D131" s="129"/>
      <c r="E131" s="129"/>
      <c r="F131" s="129"/>
      <c r="G131" s="129"/>
      <c r="H131" s="129"/>
      <c r="I131" s="129"/>
      <c r="J131" s="129"/>
      <c r="K131" s="129"/>
      <c r="L131" s="129"/>
      <c r="M131" s="129"/>
      <c r="N131" s="129"/>
      <c r="O131" s="129"/>
      <c r="P131" s="129"/>
    </row>
  </sheetData>
  <sheetProtection algorithmName="SHA-512" hashValue="Ioo98s/tjy9b//RKf3Z12lwCZKg4P9gTX9IQRDx4YB9u3SydQbJDWprr9TTZYOcGtMk2Gt2yISNPGgWZWosLtw==" saltValue="NlmnauEYaBhIN+sY7HZ4Dg==" spinCount="100000" sheet="1" formatCells="0" formatColumns="0" formatRows="0" insertRows="0" deleteRows="0"/>
  <mergeCells count="142">
    <mergeCell ref="A13:B13"/>
    <mergeCell ref="C15:F15"/>
    <mergeCell ref="A14:B14"/>
    <mergeCell ref="C14:F14"/>
    <mergeCell ref="A15:B15"/>
    <mergeCell ref="I22:O22"/>
    <mergeCell ref="C26:G26"/>
    <mergeCell ref="C27:G27"/>
    <mergeCell ref="I26:J26"/>
    <mergeCell ref="K26:O26"/>
    <mergeCell ref="I27:J27"/>
    <mergeCell ref="K27:O27"/>
    <mergeCell ref="I24:J24"/>
    <mergeCell ref="I25:J25"/>
    <mergeCell ref="A22:G22"/>
    <mergeCell ref="I16:O16"/>
    <mergeCell ref="I17:J17"/>
    <mergeCell ref="I18:J18"/>
    <mergeCell ref="I19:J19"/>
    <mergeCell ref="A16:G16"/>
    <mergeCell ref="A18:B18"/>
    <mergeCell ref="A19:B19"/>
    <mergeCell ref="A17:B17"/>
    <mergeCell ref="C13:F13"/>
    <mergeCell ref="A1:B1"/>
    <mergeCell ref="C1:F1"/>
    <mergeCell ref="A2:B2"/>
    <mergeCell ref="C2:F2"/>
    <mergeCell ref="C3:F3"/>
    <mergeCell ref="A4:B4"/>
    <mergeCell ref="C4:F4"/>
    <mergeCell ref="A11:B11"/>
    <mergeCell ref="C11:F11"/>
    <mergeCell ref="A7:B7"/>
    <mergeCell ref="C7:F7"/>
    <mergeCell ref="A8:B8"/>
    <mergeCell ref="C8:F8"/>
    <mergeCell ref="A9:B9"/>
    <mergeCell ref="C9:F9"/>
    <mergeCell ref="C10:F10"/>
    <mergeCell ref="A10:B10"/>
    <mergeCell ref="A5:B5"/>
    <mergeCell ref="C5:F5"/>
    <mergeCell ref="A6:B6"/>
    <mergeCell ref="C6:F6"/>
    <mergeCell ref="A12:B12"/>
    <mergeCell ref="C12:F12"/>
    <mergeCell ref="C20:F20"/>
    <mergeCell ref="A23:B23"/>
    <mergeCell ref="A25:B25"/>
    <mergeCell ref="E46:E49"/>
    <mergeCell ref="F46:G46"/>
    <mergeCell ref="F47:G47"/>
    <mergeCell ref="F48:G48"/>
    <mergeCell ref="F49:G49"/>
    <mergeCell ref="A26:B26"/>
    <mergeCell ref="A27:B27"/>
    <mergeCell ref="A29:B29"/>
    <mergeCell ref="C31:E31"/>
    <mergeCell ref="A31:B34"/>
    <mergeCell ref="C32:E32"/>
    <mergeCell ref="A41:B41"/>
    <mergeCell ref="C33:E33"/>
    <mergeCell ref="C34:E34"/>
    <mergeCell ref="A20:B20"/>
    <mergeCell ref="A24:B24"/>
    <mergeCell ref="A43:B45"/>
    <mergeCell ref="E43:E45"/>
    <mergeCell ref="C38:F38"/>
    <mergeCell ref="T102:T103"/>
    <mergeCell ref="D70:D71"/>
    <mergeCell ref="E70:F71"/>
    <mergeCell ref="G72:N72"/>
    <mergeCell ref="D72:F72"/>
    <mergeCell ref="T72:T73"/>
    <mergeCell ref="S102:S105"/>
    <mergeCell ref="T104:T105"/>
    <mergeCell ref="Q98:S98"/>
    <mergeCell ref="G70:N71"/>
    <mergeCell ref="T70:T71"/>
    <mergeCell ref="O104:R104"/>
    <mergeCell ref="D102:D103"/>
    <mergeCell ref="E102:F103"/>
    <mergeCell ref="Q97:S97"/>
    <mergeCell ref="Q130:S130"/>
    <mergeCell ref="L91:N93"/>
    <mergeCell ref="L73:M73"/>
    <mergeCell ref="C74:N75"/>
    <mergeCell ref="L76:N89"/>
    <mergeCell ref="C106:N107"/>
    <mergeCell ref="L108:N121"/>
    <mergeCell ref="L123:N125"/>
    <mergeCell ref="L105:M105"/>
    <mergeCell ref="G104:N104"/>
    <mergeCell ref="C70:C73"/>
    <mergeCell ref="C102:C105"/>
    <mergeCell ref="O70:R71"/>
    <mergeCell ref="O72:R72"/>
    <mergeCell ref="S70:S73"/>
    <mergeCell ref="G102:N103"/>
    <mergeCell ref="O102:R103"/>
    <mergeCell ref="Q129:S129"/>
    <mergeCell ref="L126:M126"/>
    <mergeCell ref="L127:M127"/>
    <mergeCell ref="A129:P129"/>
    <mergeCell ref="D104:F104"/>
    <mergeCell ref="A127:B127"/>
    <mergeCell ref="A126:B126"/>
    <mergeCell ref="A36:B39"/>
    <mergeCell ref="C36:F36"/>
    <mergeCell ref="F50:G50"/>
    <mergeCell ref="F51:G51"/>
    <mergeCell ref="F52:G52"/>
    <mergeCell ref="F53:G53"/>
    <mergeCell ref="F54:G54"/>
    <mergeCell ref="E65:G65"/>
    <mergeCell ref="E66:G66"/>
    <mergeCell ref="A42:B42"/>
    <mergeCell ref="F43:G45"/>
    <mergeCell ref="C39:F39"/>
    <mergeCell ref="C37:F37"/>
    <mergeCell ref="A95:B95"/>
    <mergeCell ref="A102:B104"/>
    <mergeCell ref="C41:D41"/>
    <mergeCell ref="E41:E42"/>
    <mergeCell ref="F41:G42"/>
    <mergeCell ref="F59:G59"/>
    <mergeCell ref="F60:G60"/>
    <mergeCell ref="F61:G61"/>
    <mergeCell ref="F62:G62"/>
    <mergeCell ref="F63:G63"/>
    <mergeCell ref="F55:G55"/>
    <mergeCell ref="F56:G56"/>
    <mergeCell ref="F57:G57"/>
    <mergeCell ref="F58:G58"/>
    <mergeCell ref="A97:P97"/>
    <mergeCell ref="F64:G64"/>
    <mergeCell ref="L94:M94"/>
    <mergeCell ref="L95:M95"/>
    <mergeCell ref="H41:I41"/>
    <mergeCell ref="A70:B72"/>
    <mergeCell ref="A94:B94"/>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'Drop down list'!$B$4:$B$5</xm:f>
          </x14:formula1>
          <xm:sqref>C29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3:C5"/>
  <sheetViews>
    <sheetView workbookViewId="0">
      <selection activeCell="C6" sqref="C6"/>
    </sheetView>
  </sheetViews>
  <sheetFormatPr defaultRowHeight="12.75" x14ac:dyDescent="0.2"/>
  <cols>
    <col min="2" max="2" width="17.42578125" bestFit="1" customWidth="1"/>
    <col min="3" max="3" width="34.85546875" bestFit="1" customWidth="1"/>
  </cols>
  <sheetData>
    <row r="3" spans="2:3" x14ac:dyDescent="0.2">
      <c r="B3" t="s">
        <v>134</v>
      </c>
      <c r="C3" t="s">
        <v>145</v>
      </c>
    </row>
    <row r="4" spans="2:3" x14ac:dyDescent="0.2">
      <c r="B4" t="s">
        <v>132</v>
      </c>
      <c r="C4" t="s">
        <v>146</v>
      </c>
    </row>
    <row r="5" spans="2:3" x14ac:dyDescent="0.2">
      <c r="B5" t="s">
        <v>133</v>
      </c>
      <c r="C5" t="s">
        <v>147</v>
      </c>
    </row>
  </sheetData>
  <sheetProtection sheet="1" objects="1" scenarios="1"/>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4B6C90BFA8BE34591B98E83A4F75F1F" ma:contentTypeVersion="7" ma:contentTypeDescription="Create a new document." ma:contentTypeScope="" ma:versionID="89745622e70854dc3ae3733855149f02">
  <xsd:schema xmlns:xsd="http://www.w3.org/2001/XMLSchema" xmlns:xs="http://www.w3.org/2001/XMLSchema" xmlns:p="http://schemas.microsoft.com/office/2006/metadata/properties" xmlns:ns3="b8840554-5a65-4b15-b848-83dfa347dde7" xmlns:ns4="5ac78e13-b8d8-4ffa-b0c4-e3d0f8b533e4" targetNamespace="http://schemas.microsoft.com/office/2006/metadata/properties" ma:root="true" ma:fieldsID="162d9550b45569898515c55ab6069b01" ns3:_="" ns4:_="">
    <xsd:import namespace="b8840554-5a65-4b15-b848-83dfa347dde7"/>
    <xsd:import namespace="5ac78e13-b8d8-4ffa-b0c4-e3d0f8b533e4"/>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840554-5a65-4b15-b848-83dfa347dd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ac78e13-b8d8-4ffa-b0c4-e3d0f8b533e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34AC41D-121D-458C-8935-45D90E0649C3}">
  <ds:schemaRefs>
    <ds:schemaRef ds:uri="http://schemas.openxmlformats.org/package/2006/metadata/core-properties"/>
    <ds:schemaRef ds:uri="b8840554-5a65-4b15-b848-83dfa347dde7"/>
    <ds:schemaRef ds:uri="http://purl.org/dc/dcmitype/"/>
    <ds:schemaRef ds:uri="http://www.w3.org/XML/1998/namespace"/>
    <ds:schemaRef ds:uri="http://purl.org/dc/elements/1.1/"/>
    <ds:schemaRef ds:uri="http://schemas.microsoft.com/office/infopath/2007/PartnerControls"/>
    <ds:schemaRef ds:uri="http://schemas.microsoft.com/office/2006/documentManagement/types"/>
    <ds:schemaRef ds:uri="http://purl.org/dc/terms/"/>
    <ds:schemaRef ds:uri="5ac78e13-b8d8-4ffa-b0c4-e3d0f8b533e4"/>
    <ds:schemaRef ds:uri="http://schemas.microsoft.com/office/2006/metadata/properties"/>
  </ds:schemaRefs>
</ds:datastoreItem>
</file>

<file path=customXml/itemProps2.xml><?xml version="1.0" encoding="utf-8"?>
<ds:datastoreItem xmlns:ds="http://schemas.openxmlformats.org/officeDocument/2006/customXml" ds:itemID="{18848666-29AC-47C0-B016-7BC64DFECC95}">
  <ds:schemaRefs>
    <ds:schemaRef ds:uri="http://schemas.microsoft.com/sharepoint/v3/contenttype/forms"/>
  </ds:schemaRefs>
</ds:datastoreItem>
</file>

<file path=customXml/itemProps3.xml><?xml version="1.0" encoding="utf-8"?>
<ds:datastoreItem xmlns:ds="http://schemas.openxmlformats.org/officeDocument/2006/customXml" ds:itemID="{892FD912-F40A-41CC-B6D7-E84FC47DA5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840554-5a65-4b15-b848-83dfa347dde7"/>
    <ds:schemaRef ds:uri="5ac78e13-b8d8-4ffa-b0c4-e3d0f8b533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Introduction</vt:lpstr>
      <vt:lpstr>Pre-app information</vt:lpstr>
      <vt:lpstr>Outline planning stage</vt:lpstr>
      <vt:lpstr>Detailed planning stage</vt:lpstr>
      <vt:lpstr>Post-construction result</vt:lpstr>
      <vt:lpstr>Drop down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 Qian</dc:creator>
  <cp:keywords/>
  <dc:description/>
  <cp:lastModifiedBy>Mapp, Matthew</cp:lastModifiedBy>
  <cp:revision/>
  <dcterms:created xsi:type="dcterms:W3CDTF">2019-12-17T10:05:05Z</dcterms:created>
  <dcterms:modified xsi:type="dcterms:W3CDTF">2021-10-29T16:57:12Z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0x010100A4B6C90BFA8BE34591B98E83A4F75F1F</vt:lpwstr>
  </property>
  <property fmtid="{D5CDD505-2E9C-101B-9397-08002B2CF9AE}" pid="3" name="MSIP_Label_43f08ec5-d6d9-4227-8387-ccbfcb3632c4_Enabled">
    <vt:lpwstr>true</vt:lpwstr>
  </property>
  <property fmtid="{D5CDD505-2E9C-101B-9397-08002B2CF9AE}" pid="4" name="MSIP_Label_43f08ec5-d6d9-4227-8387-ccbfcb3632c4_SetDate">
    <vt:lpwstr>2021-06-22T13:11:21Z</vt:lpwstr>
  </property>
  <property fmtid="{D5CDD505-2E9C-101B-9397-08002B2CF9AE}" pid="5" name="MSIP_Label_43f08ec5-d6d9-4227-8387-ccbfcb3632c4_Method">
    <vt:lpwstr>Standard</vt:lpwstr>
  </property>
  <property fmtid="{D5CDD505-2E9C-101B-9397-08002B2CF9AE}" pid="6" name="MSIP_Label_43f08ec5-d6d9-4227-8387-ccbfcb3632c4_Name">
    <vt:lpwstr>Sweco Restricted</vt:lpwstr>
  </property>
  <property fmtid="{D5CDD505-2E9C-101B-9397-08002B2CF9AE}" pid="7" name="MSIP_Label_43f08ec5-d6d9-4227-8387-ccbfcb3632c4_SiteId">
    <vt:lpwstr>b7872ef0-9a00-4c18-8a4a-c7d25c778a9e</vt:lpwstr>
  </property>
  <property fmtid="{D5CDD505-2E9C-101B-9397-08002B2CF9AE}" pid="8" name="MSIP_Label_43f08ec5-d6d9-4227-8387-ccbfcb3632c4_ActionId">
    <vt:lpwstr>82702c27-5078-44c3-9ecb-96c8629a537c</vt:lpwstr>
  </property>
  <property fmtid="{D5CDD505-2E9C-101B-9397-08002B2CF9AE}" pid="9" name="MSIP_Label_43f08ec5-d6d9-4227-8387-ccbfcb3632c4_ContentBits">
    <vt:lpwstr>0</vt:lpwstr>
  </property>
</Properties>
</file>