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aidata\econstat$\0 Y Drive 2016\1 Macro\Work\Output\Input-Output Tables\2018\Report\Final\"/>
    </mc:Choice>
  </mc:AlternateContent>
  <bookViews>
    <workbookView xWindow="0" yWindow="0" windowWidth="15300" windowHeight="6890"/>
  </bookViews>
  <sheets>
    <sheet name="Metadata" sheetId="1" r:id="rId1"/>
    <sheet name="IO table" sheetId="2" r:id="rId2"/>
    <sheet name="Matrix of coefficients" sheetId="3" r:id="rId3"/>
    <sheet name="Leontief inverse" sheetId="4" r:id="rId4"/>
    <sheet name="Primary input content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5" l="1"/>
  <c r="E15" i="5"/>
  <c r="F15" i="5"/>
  <c r="C15" i="5"/>
  <c r="B34" i="5" l="1"/>
  <c r="B29" i="5"/>
  <c r="F16" i="5"/>
  <c r="J16" i="5"/>
  <c r="F17" i="5"/>
  <c r="J18" i="5"/>
  <c r="F20" i="5"/>
  <c r="J21" i="5"/>
  <c r="N21" i="5"/>
  <c r="E22" i="5"/>
  <c r="M22" i="5"/>
  <c r="D23" i="5"/>
  <c r="H23" i="5"/>
  <c r="C20" i="5"/>
  <c r="B24" i="5"/>
  <c r="A11" i="5"/>
  <c r="A21" i="5" s="1"/>
  <c r="A31" i="5" s="1"/>
  <c r="A14" i="5"/>
  <c r="A24" i="5" s="1"/>
  <c r="A34" i="5" s="1"/>
  <c r="A10" i="5"/>
  <c r="A20" i="5" s="1"/>
  <c r="A30" i="5" s="1"/>
  <c r="B14" i="5"/>
  <c r="B9" i="5"/>
  <c r="B19" i="5" s="1"/>
  <c r="D20" i="5"/>
  <c r="E20" i="5"/>
  <c r="I20" i="5"/>
  <c r="J20" i="5"/>
  <c r="C21" i="5"/>
  <c r="D21" i="5"/>
  <c r="E21" i="5"/>
  <c r="F21" i="5"/>
  <c r="AA25" i="2"/>
  <c r="K21" i="5" s="1"/>
  <c r="I21" i="5"/>
  <c r="AE25" i="2"/>
  <c r="O21" i="5" s="1"/>
  <c r="M21" i="5"/>
  <c r="C22" i="5"/>
  <c r="D22" i="5"/>
  <c r="F22" i="5"/>
  <c r="I22" i="5"/>
  <c r="J22" i="5"/>
  <c r="L22" i="5"/>
  <c r="AD28" i="2"/>
  <c r="N24" i="5" s="1"/>
  <c r="C23" i="5"/>
  <c r="E23" i="5"/>
  <c r="F23" i="5"/>
  <c r="AA27" i="2"/>
  <c r="K23" i="5" s="1"/>
  <c r="I23" i="5"/>
  <c r="J23" i="5"/>
  <c r="AE27" i="2"/>
  <c r="O23" i="5" s="1"/>
  <c r="M23" i="5"/>
  <c r="N23" i="5"/>
  <c r="C16" i="5"/>
  <c r="D16" i="5"/>
  <c r="E16" i="5"/>
  <c r="I16" i="5"/>
  <c r="C17" i="5"/>
  <c r="D17" i="5"/>
  <c r="E17" i="5"/>
  <c r="I17" i="5"/>
  <c r="J17" i="5"/>
  <c r="C18" i="5"/>
  <c r="D18" i="5"/>
  <c r="E18" i="5"/>
  <c r="F18" i="5"/>
  <c r="I18" i="5"/>
  <c r="AA4" i="2"/>
  <c r="AA8" i="2"/>
  <c r="AA12" i="2"/>
  <c r="AA16" i="2"/>
  <c r="B6" i="5"/>
  <c r="B16" i="5" s="1"/>
  <c r="B26" i="5" s="1"/>
  <c r="B7" i="5"/>
  <c r="B17" i="5" s="1"/>
  <c r="B27" i="5" s="1"/>
  <c r="B8" i="5"/>
  <c r="B18" i="5" s="1"/>
  <c r="B28" i="5" s="1"/>
  <c r="B10" i="5"/>
  <c r="B20" i="5" s="1"/>
  <c r="B30" i="5" s="1"/>
  <c r="B11" i="5"/>
  <c r="B21" i="5" s="1"/>
  <c r="B31" i="5" s="1"/>
  <c r="A12" i="5"/>
  <c r="A22" i="5" s="1"/>
  <c r="A32" i="5" s="1"/>
  <c r="B12" i="5"/>
  <c r="B22" i="5" s="1"/>
  <c r="B32" i="5" s="1"/>
  <c r="A13" i="5"/>
  <c r="A23" i="5" s="1"/>
  <c r="A33" i="5" s="1"/>
  <c r="B13" i="5"/>
  <c r="B23" i="5" s="1"/>
  <c r="B33" i="5" s="1"/>
  <c r="L23" i="5" l="1"/>
  <c r="AA22" i="2"/>
  <c r="K18" i="5" s="1"/>
  <c r="N22" i="5"/>
  <c r="AA17" i="2"/>
  <c r="AA15" i="2"/>
  <c r="AA13" i="2"/>
  <c r="AA11" i="2"/>
  <c r="AA9" i="2"/>
  <c r="AA7" i="2"/>
  <c r="AA5" i="2"/>
  <c r="AA20" i="2"/>
  <c r="K16" i="5" s="1"/>
  <c r="W20" i="2"/>
  <c r="G16" i="5" s="1"/>
  <c r="AA26" i="2"/>
  <c r="K22" i="5" s="1"/>
  <c r="H22" i="5"/>
  <c r="AA18" i="2"/>
  <c r="AA14" i="2"/>
  <c r="AA10" i="2"/>
  <c r="AA6" i="2"/>
  <c r="AA21" i="2"/>
  <c r="K17" i="5" s="1"/>
  <c r="AE26" i="2"/>
  <c r="O22" i="5" s="1"/>
  <c r="AA24" i="2"/>
  <c r="K20" i="5" s="1"/>
  <c r="L21" i="5"/>
  <c r="H21" i="5"/>
  <c r="H20" i="5"/>
  <c r="H18" i="5"/>
  <c r="H17" i="5"/>
  <c r="H16" i="5"/>
  <c r="W25" i="2"/>
  <c r="W24" i="2"/>
  <c r="G20" i="5" s="1"/>
  <c r="W21" i="2"/>
  <c r="G17" i="5" s="1"/>
  <c r="W26" i="2"/>
  <c r="W22" i="2"/>
  <c r="G18" i="5" s="1"/>
  <c r="AB28" i="2"/>
  <c r="L24" i="5" s="1"/>
  <c r="S28" i="2"/>
  <c r="C24" i="5" s="1"/>
  <c r="Z28" i="2"/>
  <c r="J24" i="5" s="1"/>
  <c r="U28" i="2"/>
  <c r="E24" i="5" s="1"/>
  <c r="W27" i="2"/>
  <c r="AC28" i="2"/>
  <c r="M24" i="5" s="1"/>
  <c r="Y23" i="2"/>
  <c r="I19" i="5" s="1"/>
  <c r="Z19" i="2"/>
  <c r="Y19" i="2"/>
  <c r="Y28" i="2"/>
  <c r="I24" i="5" s="1"/>
  <c r="T28" i="2"/>
  <c r="D24" i="5" s="1"/>
  <c r="X19" i="2"/>
  <c r="T23" i="2"/>
  <c r="D19" i="5" s="1"/>
  <c r="D25" i="5" s="1"/>
  <c r="X28" i="2"/>
  <c r="H24" i="5" s="1"/>
  <c r="X23" i="2"/>
  <c r="S23" i="2"/>
  <c r="V23" i="2"/>
  <c r="F19" i="5" s="1"/>
  <c r="F25" i="5" s="1"/>
  <c r="Z23" i="2"/>
  <c r="J19" i="5" s="1"/>
  <c r="J25" i="5" s="1"/>
  <c r="U23" i="2"/>
  <c r="E19" i="5" s="1"/>
  <c r="E25" i="5" s="1"/>
  <c r="V28" i="2"/>
  <c r="F24" i="5" s="1"/>
  <c r="AF27" i="2" l="1"/>
  <c r="P23" i="5" s="1"/>
  <c r="G23" i="5"/>
  <c r="W23" i="2"/>
  <c r="G19" i="5" s="1"/>
  <c r="C19" i="5"/>
  <c r="C25" i="5" s="1"/>
  <c r="AA19" i="2"/>
  <c r="AF25" i="2"/>
  <c r="P21" i="5" s="1"/>
  <c r="G21" i="5"/>
  <c r="AA23" i="2"/>
  <c r="K19" i="5" s="1"/>
  <c r="K25" i="5" s="1"/>
  <c r="H19" i="5"/>
  <c r="H25" i="5" s="1"/>
  <c r="I25" i="5"/>
  <c r="AF26" i="2"/>
  <c r="P22" i="5" s="1"/>
  <c r="G22" i="5"/>
  <c r="AA28" i="2"/>
  <c r="K24" i="5" s="1"/>
  <c r="AE28" i="2"/>
  <c r="O24" i="5" s="1"/>
  <c r="Y29" i="2"/>
  <c r="W28" i="2"/>
  <c r="G24" i="5" s="1"/>
  <c r="X29" i="2"/>
  <c r="Z29" i="2"/>
  <c r="G25" i="5" l="1"/>
  <c r="AA29" i="2"/>
  <c r="AF28" i="2"/>
  <c r="P24" i="5" s="1"/>
  <c r="Q28" i="2" l="1"/>
  <c r="Q19" i="2" l="1"/>
  <c r="G28" i="2" l="1"/>
  <c r="E28" i="2"/>
  <c r="L28" i="2" l="1"/>
  <c r="M28" i="2"/>
  <c r="H28" i="2"/>
  <c r="O28" i="2"/>
  <c r="D28" i="2"/>
  <c r="K28" i="2"/>
  <c r="N28" i="2"/>
  <c r="J28" i="2"/>
  <c r="F28" i="2"/>
  <c r="I28" i="2"/>
  <c r="P28" i="2"/>
  <c r="R25" i="2" l="1"/>
  <c r="AG25" i="2" s="1"/>
  <c r="R26" i="2"/>
  <c r="AG26" i="2" s="1"/>
  <c r="R27" i="2"/>
  <c r="AG27" i="2" s="1"/>
  <c r="C28" i="2"/>
  <c r="R28" i="2" s="1"/>
  <c r="AG28" i="2" s="1"/>
  <c r="G19" i="2" l="1"/>
  <c r="E19" i="2"/>
  <c r="R6" i="2" l="1"/>
  <c r="R18" i="2"/>
  <c r="R24" i="2"/>
  <c r="R8" i="2"/>
  <c r="F19" i="2"/>
  <c r="I19" i="2"/>
  <c r="M19" i="2"/>
  <c r="R10" i="2"/>
  <c r="D19" i="2"/>
  <c r="K19" i="2"/>
  <c r="H19" i="2"/>
  <c r="L19" i="2"/>
  <c r="P19" i="2"/>
  <c r="N19" i="2"/>
  <c r="J19" i="2"/>
  <c r="O19" i="2"/>
  <c r="R14" i="2" l="1"/>
  <c r="R12" i="2"/>
  <c r="R4" i="2"/>
  <c r="R17" i="2"/>
  <c r="R9" i="2"/>
  <c r="R13" i="2"/>
  <c r="R7" i="2"/>
  <c r="R5" i="2"/>
  <c r="R15" i="2"/>
  <c r="R11" i="2"/>
  <c r="R16" i="2"/>
  <c r="C19" i="2"/>
  <c r="R19" i="2" s="1"/>
  <c r="Q20" i="3" l="1"/>
  <c r="G20" i="3"/>
  <c r="G23" i="2"/>
  <c r="G29" i="2" s="1"/>
  <c r="E23" i="2"/>
  <c r="E29" i="2" s="1"/>
  <c r="E22" i="3" s="1"/>
  <c r="Q23" i="2"/>
  <c r="Q29" i="2" s="1"/>
  <c r="Q21" i="3" s="1"/>
  <c r="O23" i="2" l="1"/>
  <c r="O29" i="2" s="1"/>
  <c r="O21" i="3"/>
  <c r="O20" i="3"/>
  <c r="G26" i="3"/>
  <c r="G25" i="3"/>
  <c r="G28" i="3" s="1"/>
  <c r="G27" i="3"/>
  <c r="G24" i="3"/>
  <c r="G7" i="3"/>
  <c r="G18" i="3"/>
  <c r="G6" i="3"/>
  <c r="G8" i="3"/>
  <c r="G13" i="3"/>
  <c r="G9" i="3"/>
  <c r="G16" i="3"/>
  <c r="G15" i="3"/>
  <c r="G5" i="3"/>
  <c r="G17" i="3"/>
  <c r="G12" i="3"/>
  <c r="G4" i="3"/>
  <c r="G10" i="3"/>
  <c r="G11" i="3"/>
  <c r="G14" i="3"/>
  <c r="O22" i="3"/>
  <c r="G22" i="3"/>
  <c r="E21" i="3"/>
  <c r="E25" i="3"/>
  <c r="E26" i="3"/>
  <c r="E27" i="3"/>
  <c r="E6" i="3"/>
  <c r="E8" i="3"/>
  <c r="E7" i="3"/>
  <c r="E18" i="3"/>
  <c r="E24" i="3"/>
  <c r="E10" i="3"/>
  <c r="E4" i="3"/>
  <c r="E12" i="3"/>
  <c r="E15" i="3"/>
  <c r="E11" i="3"/>
  <c r="E5" i="3"/>
  <c r="E17" i="3"/>
  <c r="E9" i="3"/>
  <c r="E14" i="3"/>
  <c r="E13" i="3"/>
  <c r="E16" i="3"/>
  <c r="Q27" i="3"/>
  <c r="Q26" i="3"/>
  <c r="Q6" i="3"/>
  <c r="Q25" i="3"/>
  <c r="Q28" i="3" s="1"/>
  <c r="Q24" i="3"/>
  <c r="Q18" i="3"/>
  <c r="Q8" i="3"/>
  <c r="Q17" i="3"/>
  <c r="Q15" i="3"/>
  <c r="Q9" i="3"/>
  <c r="Q4" i="3"/>
  <c r="Q7" i="3"/>
  <c r="Q13" i="3"/>
  <c r="Q12" i="3"/>
  <c r="Q10" i="3"/>
  <c r="Q5" i="3"/>
  <c r="Q14" i="3"/>
  <c r="Q11" i="3"/>
  <c r="Q16" i="3"/>
  <c r="G21" i="3"/>
  <c r="G23" i="3" s="1"/>
  <c r="Q22" i="3"/>
  <c r="Q23" i="3" s="1"/>
  <c r="E20" i="3"/>
  <c r="E23" i="3" s="1"/>
  <c r="P23" i="2"/>
  <c r="P29" i="2" s="1"/>
  <c r="I23" i="2"/>
  <c r="I29" i="2" s="1"/>
  <c r="I21" i="3" s="1"/>
  <c r="C23" i="2"/>
  <c r="C29" i="2" s="1"/>
  <c r="C21" i="3" s="1"/>
  <c r="K23" i="2"/>
  <c r="K29" i="2" s="1"/>
  <c r="K20" i="3" s="1"/>
  <c r="D23" i="2"/>
  <c r="D29" i="2" s="1"/>
  <c r="R22" i="2"/>
  <c r="M23" i="2"/>
  <c r="M29" i="2" s="1"/>
  <c r="M22" i="3" s="1"/>
  <c r="J23" i="2"/>
  <c r="J29" i="2" s="1"/>
  <c r="F23" i="2"/>
  <c r="F29" i="2" s="1"/>
  <c r="F21" i="3" s="1"/>
  <c r="Q19" i="3"/>
  <c r="G19" i="3"/>
  <c r="G29" i="3" s="1"/>
  <c r="E19" i="3"/>
  <c r="R21" i="2"/>
  <c r="N23" i="2"/>
  <c r="N29" i="2" s="1"/>
  <c r="N22" i="3" s="1"/>
  <c r="H23" i="2"/>
  <c r="H29" i="2" s="1"/>
  <c r="H22" i="3" s="1"/>
  <c r="L23" i="2"/>
  <c r="L29" i="2" s="1"/>
  <c r="R20" i="2"/>
  <c r="O23" i="3"/>
  <c r="L25" i="3" l="1"/>
  <c r="L27" i="3"/>
  <c r="L26" i="3"/>
  <c r="L14" i="3"/>
  <c r="L8" i="3"/>
  <c r="L7" i="3"/>
  <c r="L18" i="3"/>
  <c r="L24" i="3"/>
  <c r="L6" i="3"/>
  <c r="L10" i="3"/>
  <c r="L9" i="3"/>
  <c r="L15" i="3"/>
  <c r="L11" i="3"/>
  <c r="L4" i="3"/>
  <c r="L16" i="3"/>
  <c r="L5" i="3"/>
  <c r="L13" i="3"/>
  <c r="L12" i="3"/>
  <c r="L17" i="3"/>
  <c r="D25" i="3"/>
  <c r="D27" i="3"/>
  <c r="D26" i="3"/>
  <c r="D24" i="3"/>
  <c r="D8" i="3"/>
  <c r="D18" i="3"/>
  <c r="D6" i="3"/>
  <c r="D15" i="3"/>
  <c r="D13" i="3"/>
  <c r="D17" i="3"/>
  <c r="D11" i="3"/>
  <c r="D10" i="3"/>
  <c r="D7" i="3"/>
  <c r="D5" i="3"/>
  <c r="D4" i="3"/>
  <c r="D9" i="3"/>
  <c r="D14" i="3"/>
  <c r="D12" i="3"/>
  <c r="D16" i="3"/>
  <c r="P26" i="3"/>
  <c r="P27" i="3"/>
  <c r="P25" i="3"/>
  <c r="P8" i="3"/>
  <c r="P18" i="3"/>
  <c r="P17" i="3"/>
  <c r="P6" i="3"/>
  <c r="P24" i="3"/>
  <c r="P16" i="3"/>
  <c r="P10" i="3"/>
  <c r="P12" i="3"/>
  <c r="P7" i="3"/>
  <c r="P4" i="3"/>
  <c r="P14" i="3"/>
  <c r="P15" i="3"/>
  <c r="P13" i="3"/>
  <c r="P9" i="3"/>
  <c r="P11" i="3"/>
  <c r="P5" i="3"/>
  <c r="L20" i="3"/>
  <c r="E28" i="3"/>
  <c r="E29" i="3" s="1"/>
  <c r="N20" i="3"/>
  <c r="I20" i="3"/>
  <c r="C20" i="3"/>
  <c r="H26" i="3"/>
  <c r="H25" i="3"/>
  <c r="H27" i="3"/>
  <c r="H24" i="3"/>
  <c r="H6" i="3"/>
  <c r="H8" i="3"/>
  <c r="H18" i="3"/>
  <c r="H14" i="3"/>
  <c r="H5" i="3"/>
  <c r="H10" i="3"/>
  <c r="H17" i="3"/>
  <c r="H4" i="3"/>
  <c r="H16" i="3"/>
  <c r="H15" i="3"/>
  <c r="H12" i="3"/>
  <c r="H13" i="3"/>
  <c r="H11" i="3"/>
  <c r="H7" i="3"/>
  <c r="H9" i="3"/>
  <c r="J27" i="3"/>
  <c r="J26" i="3"/>
  <c r="J25" i="3"/>
  <c r="J8" i="3"/>
  <c r="J24" i="3"/>
  <c r="J18" i="3"/>
  <c r="J6" i="3"/>
  <c r="J14" i="3"/>
  <c r="J12" i="3"/>
  <c r="J13" i="3"/>
  <c r="J16" i="3"/>
  <c r="J10" i="3"/>
  <c r="J11" i="3"/>
  <c r="J9" i="3"/>
  <c r="J15" i="3"/>
  <c r="J7" i="3"/>
  <c r="J5" i="3"/>
  <c r="J17" i="3"/>
  <c r="J4" i="3"/>
  <c r="K26" i="3"/>
  <c r="K27" i="3"/>
  <c r="K25" i="3"/>
  <c r="K18" i="3"/>
  <c r="K7" i="3"/>
  <c r="K24" i="3"/>
  <c r="K8" i="3"/>
  <c r="K6" i="3"/>
  <c r="K16" i="3"/>
  <c r="K13" i="3"/>
  <c r="K17" i="3"/>
  <c r="K10" i="3"/>
  <c r="K5" i="3"/>
  <c r="K15" i="3"/>
  <c r="K12" i="3"/>
  <c r="K11" i="3"/>
  <c r="K9" i="3"/>
  <c r="K4" i="3"/>
  <c r="K14" i="3"/>
  <c r="K22" i="3"/>
  <c r="H20" i="3"/>
  <c r="P21" i="3"/>
  <c r="H21" i="3"/>
  <c r="K21" i="3"/>
  <c r="K23" i="3" s="1"/>
  <c r="L22" i="3"/>
  <c r="D22" i="3"/>
  <c r="N26" i="3"/>
  <c r="N25" i="3"/>
  <c r="N27" i="3"/>
  <c r="N24" i="3"/>
  <c r="N18" i="3"/>
  <c r="N6" i="3"/>
  <c r="N8" i="3"/>
  <c r="N14" i="3"/>
  <c r="N17" i="3"/>
  <c r="N11" i="3"/>
  <c r="N16" i="3"/>
  <c r="N13" i="3"/>
  <c r="N4" i="3"/>
  <c r="N12" i="3"/>
  <c r="N10" i="3"/>
  <c r="N7" i="3"/>
  <c r="N15" i="3"/>
  <c r="N5" i="3"/>
  <c r="N9" i="3"/>
  <c r="Q29" i="3"/>
  <c r="M25" i="3"/>
  <c r="M28" i="3" s="1"/>
  <c r="M26" i="3"/>
  <c r="M27" i="3"/>
  <c r="M24" i="3"/>
  <c r="M7" i="3"/>
  <c r="M6" i="3"/>
  <c r="M8" i="3"/>
  <c r="M18" i="3"/>
  <c r="M5" i="3"/>
  <c r="M4" i="3"/>
  <c r="M12" i="3"/>
  <c r="M11" i="3"/>
  <c r="M15" i="3"/>
  <c r="M9" i="3"/>
  <c r="M10" i="3"/>
  <c r="M14" i="3"/>
  <c r="M13" i="3"/>
  <c r="M17" i="3"/>
  <c r="M16" i="3"/>
  <c r="C25" i="3"/>
  <c r="C27" i="3"/>
  <c r="C26" i="3"/>
  <c r="C6" i="3"/>
  <c r="C10" i="3"/>
  <c r="C18" i="3"/>
  <c r="C8" i="3"/>
  <c r="C24" i="3"/>
  <c r="C14" i="3"/>
  <c r="C4" i="3"/>
  <c r="C9" i="3"/>
  <c r="C7" i="3"/>
  <c r="C15" i="3"/>
  <c r="C16" i="3"/>
  <c r="C12" i="3"/>
  <c r="C17" i="3"/>
  <c r="C13" i="3"/>
  <c r="C5" i="3"/>
  <c r="C11" i="3"/>
  <c r="J20" i="3"/>
  <c r="M21" i="3"/>
  <c r="P20" i="3"/>
  <c r="D20" i="3"/>
  <c r="J22" i="3"/>
  <c r="C22" i="3"/>
  <c r="J21" i="3"/>
  <c r="O25" i="3"/>
  <c r="O26" i="3"/>
  <c r="O27" i="3"/>
  <c r="O9" i="3"/>
  <c r="O18" i="3"/>
  <c r="O6" i="3"/>
  <c r="O7" i="3"/>
  <c r="O13" i="3"/>
  <c r="O24" i="3"/>
  <c r="O8" i="3"/>
  <c r="O10" i="3"/>
  <c r="O11" i="3"/>
  <c r="O15" i="3"/>
  <c r="O5" i="3"/>
  <c r="O17" i="3"/>
  <c r="O14" i="3"/>
  <c r="O16" i="3"/>
  <c r="O12" i="3"/>
  <c r="O4" i="3"/>
  <c r="F25" i="3"/>
  <c r="F28" i="3" s="1"/>
  <c r="F26" i="3"/>
  <c r="F27" i="3"/>
  <c r="F15" i="3"/>
  <c r="F18" i="3"/>
  <c r="F17" i="3"/>
  <c r="F13" i="3"/>
  <c r="F14" i="3"/>
  <c r="F8" i="3"/>
  <c r="F24" i="3"/>
  <c r="F9" i="3"/>
  <c r="F7" i="3"/>
  <c r="F6" i="3"/>
  <c r="F12" i="3"/>
  <c r="F11" i="3"/>
  <c r="F5" i="3"/>
  <c r="F16" i="3"/>
  <c r="F10" i="3"/>
  <c r="F4" i="3"/>
  <c r="F20" i="3"/>
  <c r="I27" i="3"/>
  <c r="I26" i="3"/>
  <c r="I25" i="3"/>
  <c r="I24" i="3"/>
  <c r="I6" i="3"/>
  <c r="I18" i="3"/>
  <c r="I7" i="3"/>
  <c r="I11" i="3"/>
  <c r="I8" i="3"/>
  <c r="I9" i="3"/>
  <c r="I16" i="3"/>
  <c r="I14" i="3"/>
  <c r="I13" i="3"/>
  <c r="I4" i="3"/>
  <c r="I15" i="3"/>
  <c r="I12" i="3"/>
  <c r="I10" i="3"/>
  <c r="I5" i="3"/>
  <c r="I17" i="3"/>
  <c r="P22" i="3"/>
  <c r="N21" i="3"/>
  <c r="I22" i="3"/>
  <c r="M20" i="3"/>
  <c r="M23" i="3" s="1"/>
  <c r="F22" i="3"/>
  <c r="L21" i="3"/>
  <c r="D21" i="3"/>
  <c r="C19" i="3"/>
  <c r="R29" i="2"/>
  <c r="L19" i="3"/>
  <c r="D19" i="3"/>
  <c r="F19" i="3"/>
  <c r="O19" i="3"/>
  <c r="N19" i="3"/>
  <c r="K19" i="3"/>
  <c r="M19" i="3"/>
  <c r="M29" i="3" s="1"/>
  <c r="H19" i="3"/>
  <c r="J19" i="3"/>
  <c r="R23" i="2"/>
  <c r="I19" i="3"/>
  <c r="P19" i="3"/>
  <c r="F23" i="3" l="1"/>
  <c r="C28" i="3"/>
  <c r="C23" i="3"/>
  <c r="C29" i="3" s="1"/>
  <c r="L23" i="3"/>
  <c r="F29" i="3"/>
  <c r="I28" i="3"/>
  <c r="I29" i="3" s="1"/>
  <c r="J23" i="3"/>
  <c r="J29" i="3" s="1"/>
  <c r="H23" i="3"/>
  <c r="H29" i="3" s="1"/>
  <c r="I23" i="3"/>
  <c r="P28" i="3"/>
  <c r="K29" i="3"/>
  <c r="D29" i="3"/>
  <c r="O28" i="3"/>
  <c r="O29" i="3" s="1"/>
  <c r="D23" i="3"/>
  <c r="N28" i="3"/>
  <c r="J28" i="3"/>
  <c r="H28" i="3"/>
  <c r="N23" i="3"/>
  <c r="D28" i="3"/>
  <c r="L28" i="3"/>
  <c r="L29" i="3" s="1"/>
  <c r="N29" i="3"/>
  <c r="P23" i="3"/>
  <c r="P29" i="3" s="1"/>
  <c r="K28" i="3"/>
  <c r="AE18" i="2" l="1"/>
  <c r="AD19" i="2" l="1"/>
  <c r="N17" i="5" l="1"/>
  <c r="N20" i="5"/>
  <c r="N18" i="5"/>
  <c r="AD23" i="2" l="1"/>
  <c r="N16" i="5"/>
  <c r="AD29" i="2" l="1"/>
  <c r="N19" i="5"/>
  <c r="N25" i="5" s="1"/>
  <c r="AE8" i="2" l="1"/>
  <c r="AE6" i="2"/>
  <c r="AE14" i="2" l="1"/>
  <c r="AE9" i="2"/>
  <c r="AE7" i="2"/>
  <c r="AE11" i="2"/>
  <c r="AE15" i="2"/>
  <c r="AE4" i="2"/>
  <c r="AE13" i="2"/>
  <c r="AE5" i="2"/>
  <c r="AE16" i="2"/>
  <c r="AE17" i="2"/>
  <c r="AE12" i="2"/>
  <c r="M20" i="5"/>
  <c r="M18" i="5"/>
  <c r="M17" i="5"/>
  <c r="M16" i="5"/>
  <c r="AC23" i="2" l="1"/>
  <c r="M19" i="5" s="1"/>
  <c r="M25" i="5" s="1"/>
  <c r="AC19" i="2"/>
  <c r="AE22" i="2" l="1"/>
  <c r="L18" i="5"/>
  <c r="AE20" i="2"/>
  <c r="L16" i="5"/>
  <c r="AE21" i="2"/>
  <c r="L17" i="5"/>
  <c r="AE24" i="2"/>
  <c r="L20" i="5"/>
  <c r="AB19" i="2"/>
  <c r="AE19" i="2" s="1"/>
  <c r="AE10" i="2"/>
  <c r="AC29" i="2"/>
  <c r="AB23" i="2"/>
  <c r="L19" i="5" s="1"/>
  <c r="L25" i="5" s="1"/>
  <c r="AF24" i="2" l="1"/>
  <c r="O20" i="5"/>
  <c r="AF20" i="2"/>
  <c r="O16" i="5"/>
  <c r="AF21" i="2"/>
  <c r="O17" i="5"/>
  <c r="AF22" i="2"/>
  <c r="O18" i="5"/>
  <c r="AB29" i="2"/>
  <c r="AE29" i="2" s="1"/>
  <c r="AE23" i="2"/>
  <c r="AG22" i="2" l="1"/>
  <c r="P18" i="5"/>
  <c r="AG20" i="2"/>
  <c r="P16" i="5"/>
  <c r="AF23" i="2"/>
  <c r="O19" i="5"/>
  <c r="O25" i="5" s="1"/>
  <c r="AG21" i="2"/>
  <c r="P17" i="5"/>
  <c r="AG24" i="2"/>
  <c r="P20" i="5"/>
  <c r="AG23" i="2" l="1"/>
  <c r="P19" i="5"/>
  <c r="P25" i="5" s="1"/>
  <c r="W6" i="2" l="1"/>
  <c r="AF6" i="2" s="1"/>
  <c r="AG6" i="2" s="1"/>
  <c r="W18" i="2"/>
  <c r="AF18" i="2" s="1"/>
  <c r="AG18" i="2" s="1"/>
  <c r="W8" i="2"/>
  <c r="AF8" i="2" s="1"/>
  <c r="AG8" i="2" s="1"/>
  <c r="W12" i="2" l="1"/>
  <c r="AF12" i="2" s="1"/>
  <c r="AG12" i="2" s="1"/>
  <c r="W15" i="2"/>
  <c r="AF15" i="2" s="1"/>
  <c r="AG15" i="2" s="1"/>
  <c r="W13" i="2"/>
  <c r="AF13" i="2" s="1"/>
  <c r="AG13" i="2" s="1"/>
  <c r="W11" i="2"/>
  <c r="AF11" i="2" s="1"/>
  <c r="AG11" i="2" s="1"/>
  <c r="W7" i="2"/>
  <c r="AF7" i="2" s="1"/>
  <c r="AG7" i="2" s="1"/>
  <c r="W9" i="2"/>
  <c r="AF9" i="2" s="1"/>
  <c r="AG9" i="2" s="1"/>
  <c r="W14" i="2"/>
  <c r="AF14" i="2" s="1"/>
  <c r="AG14" i="2" s="1"/>
  <c r="W5" i="2"/>
  <c r="AF5" i="2" s="1"/>
  <c r="AG5" i="2" s="1"/>
  <c r="W16" i="2"/>
  <c r="AF16" i="2" s="1"/>
  <c r="AG16" i="2" s="1"/>
  <c r="W17" i="2"/>
  <c r="AF17" i="2" s="1"/>
  <c r="AG17" i="2" s="1"/>
  <c r="W10" i="2"/>
  <c r="AF10" i="2" s="1"/>
  <c r="AG10" i="2" s="1"/>
  <c r="W4" i="2"/>
  <c r="AF4" i="2" s="1"/>
  <c r="AG4" i="2" s="1"/>
  <c r="T19" i="2"/>
  <c r="T29" i="2" s="1"/>
  <c r="U19" i="2"/>
  <c r="U29" i="2" s="1"/>
  <c r="S19" i="2"/>
  <c r="V19" i="2"/>
  <c r="V29" i="2" s="1"/>
  <c r="S29" i="2" l="1"/>
  <c r="W19" i="2"/>
  <c r="AF19" i="2" s="1"/>
  <c r="AG19" i="2" s="1"/>
  <c r="W29" i="2" l="1"/>
  <c r="AF29" i="2" s="1"/>
  <c r="AG29" i="2" s="1"/>
  <c r="F27" i="5" l="1"/>
  <c r="I27" i="5"/>
  <c r="H28" i="5"/>
  <c r="N27" i="5"/>
  <c r="L31" i="5"/>
  <c r="D33" i="5"/>
  <c r="J32" i="5"/>
  <c r="M30" i="5"/>
  <c r="E33" i="5"/>
  <c r="I31" i="5" l="1"/>
  <c r="J27" i="5"/>
  <c r="F32" i="5"/>
  <c r="I32" i="5"/>
  <c r="N28" i="5"/>
  <c r="N26" i="5"/>
  <c r="F28" i="5"/>
  <c r="F30" i="5"/>
  <c r="F31" i="5"/>
  <c r="F26" i="5"/>
  <c r="F33" i="5"/>
  <c r="D27" i="5"/>
  <c r="I26" i="5"/>
  <c r="I28" i="5"/>
  <c r="I33" i="5"/>
  <c r="H31" i="5"/>
  <c r="I30" i="5"/>
  <c r="J30" i="5"/>
  <c r="J31" i="5"/>
  <c r="J28" i="5"/>
  <c r="J33" i="5"/>
  <c r="L33" i="5"/>
  <c r="L30" i="5"/>
  <c r="L27" i="5"/>
  <c r="L32" i="5"/>
  <c r="E30" i="5"/>
  <c r="N32" i="5"/>
  <c r="N33" i="5"/>
  <c r="N30" i="5"/>
  <c r="N31" i="5"/>
  <c r="M27" i="5"/>
  <c r="L26" i="5"/>
  <c r="L28" i="5"/>
  <c r="D31" i="5"/>
  <c r="H27" i="5"/>
  <c r="E27" i="5"/>
  <c r="H33" i="5"/>
  <c r="D26" i="5"/>
  <c r="E31" i="5"/>
  <c r="H32" i="5"/>
  <c r="E32" i="5"/>
  <c r="D30" i="5"/>
  <c r="H30" i="5"/>
  <c r="E28" i="5"/>
  <c r="H26" i="5"/>
  <c r="D32" i="5"/>
  <c r="D28" i="5"/>
  <c r="M26" i="5"/>
  <c r="M28" i="5"/>
  <c r="M32" i="5"/>
  <c r="M31" i="5"/>
  <c r="M33" i="5"/>
  <c r="E26" i="5"/>
  <c r="N9" i="5" l="1"/>
  <c r="N29" i="5" s="1"/>
  <c r="K7" i="5"/>
  <c r="K27" i="5" s="1"/>
  <c r="N14" i="5"/>
  <c r="O8" i="5"/>
  <c r="O28" i="5" s="1"/>
  <c r="O7" i="5"/>
  <c r="O27" i="5" s="1"/>
  <c r="O6" i="5"/>
  <c r="O26" i="5" s="1"/>
  <c r="K8" i="5"/>
  <c r="K28" i="5" s="1"/>
  <c r="E9" i="5"/>
  <c r="E29" i="5" s="1"/>
  <c r="K12" i="5"/>
  <c r="K32" i="5" s="1"/>
  <c r="K10" i="5"/>
  <c r="K30" i="5" s="1"/>
  <c r="K11" i="5"/>
  <c r="K31" i="5" s="1"/>
  <c r="K13" i="5"/>
  <c r="K33" i="5" s="1"/>
  <c r="J14" i="5"/>
  <c r="J34" i="5" s="1"/>
  <c r="F9" i="5"/>
  <c r="F29" i="5" s="1"/>
  <c r="E14" i="5"/>
  <c r="E34" i="5" s="1"/>
  <c r="D9" i="5"/>
  <c r="D29" i="5" s="1"/>
  <c r="H14" i="5"/>
  <c r="H34" i="5" s="1"/>
  <c r="D14" i="5"/>
  <c r="D34" i="5" s="1"/>
  <c r="L14" i="5"/>
  <c r="L34" i="5" s="1"/>
  <c r="I14" i="5"/>
  <c r="I34" i="5" s="1"/>
  <c r="H9" i="5"/>
  <c r="H29" i="5" s="1"/>
  <c r="F14" i="5"/>
  <c r="F34" i="5" s="1"/>
  <c r="D35" i="5"/>
  <c r="O13" i="5"/>
  <c r="O33" i="5" s="1"/>
  <c r="O11" i="5"/>
  <c r="O31" i="5" s="1"/>
  <c r="O10" i="5"/>
  <c r="O30" i="5" s="1"/>
  <c r="O12" i="5"/>
  <c r="O32" i="5" s="1"/>
  <c r="K6" i="5" l="1"/>
  <c r="K26" i="5" s="1"/>
  <c r="J26" i="5"/>
  <c r="N15" i="5"/>
  <c r="N35" i="5" s="1"/>
  <c r="N34" i="5"/>
  <c r="G12" i="5"/>
  <c r="G32" i="5" s="1"/>
  <c r="C32" i="5"/>
  <c r="G10" i="5"/>
  <c r="G30" i="5" s="1"/>
  <c r="C30" i="5"/>
  <c r="G11" i="5"/>
  <c r="G31" i="5" s="1"/>
  <c r="C31" i="5"/>
  <c r="G13" i="5"/>
  <c r="C33" i="5"/>
  <c r="H15" i="5"/>
  <c r="H35" i="5" s="1"/>
  <c r="K14" i="5"/>
  <c r="K34" i="5" s="1"/>
  <c r="M14" i="5"/>
  <c r="L9" i="5"/>
  <c r="M9" i="5"/>
  <c r="M29" i="5" s="1"/>
  <c r="F35" i="5"/>
  <c r="J9" i="5"/>
  <c r="E35" i="5"/>
  <c r="I9" i="5"/>
  <c r="I29" i="5" s="1"/>
  <c r="C14" i="5"/>
  <c r="C26" i="5"/>
  <c r="P12" i="5" l="1"/>
  <c r="P32" i="5" s="1"/>
  <c r="P11" i="5"/>
  <c r="P31" i="5" s="1"/>
  <c r="J15" i="5"/>
  <c r="J35" i="5" s="1"/>
  <c r="J29" i="5"/>
  <c r="L15" i="5"/>
  <c r="L35" i="5" s="1"/>
  <c r="L29" i="5"/>
  <c r="P13" i="5"/>
  <c r="P33" i="5" s="1"/>
  <c r="G33" i="5"/>
  <c r="O14" i="5"/>
  <c r="O34" i="5" s="1"/>
  <c r="M34" i="5"/>
  <c r="P10" i="5"/>
  <c r="P30" i="5" s="1"/>
  <c r="G8" i="5"/>
  <c r="C28" i="5"/>
  <c r="G7" i="5"/>
  <c r="C27" i="5"/>
  <c r="G14" i="5"/>
  <c r="C34" i="5"/>
  <c r="M15" i="5"/>
  <c r="O9" i="5"/>
  <c r="O29" i="5" s="1"/>
  <c r="K9" i="5"/>
  <c r="K29" i="5" s="1"/>
  <c r="I15" i="5"/>
  <c r="C9" i="5"/>
  <c r="G6" i="5"/>
  <c r="P6" i="5" l="1"/>
  <c r="P26" i="5" s="1"/>
  <c r="G26" i="5"/>
  <c r="O15" i="5"/>
  <c r="O35" i="5" s="1"/>
  <c r="M35" i="5"/>
  <c r="P7" i="5"/>
  <c r="P27" i="5" s="1"/>
  <c r="G27" i="5"/>
  <c r="K15" i="5"/>
  <c r="K35" i="5" s="1"/>
  <c r="I35" i="5"/>
  <c r="P14" i="5"/>
  <c r="P34" i="5" s="1"/>
  <c r="G34" i="5"/>
  <c r="P8" i="5"/>
  <c r="P28" i="5" s="1"/>
  <c r="G28" i="5"/>
  <c r="G15" i="5"/>
  <c r="G35" i="5" s="1"/>
  <c r="C35" i="5"/>
  <c r="G9" i="5"/>
  <c r="C29" i="5"/>
  <c r="P15" i="5" l="1"/>
  <c r="P35" i="5" s="1"/>
  <c r="P9" i="5"/>
  <c r="P29" i="5" s="1"/>
  <c r="G29" i="5"/>
</calcChain>
</file>

<file path=xl/sharedStrings.xml><?xml version="1.0" encoding="utf-8"?>
<sst xmlns="http://schemas.openxmlformats.org/spreadsheetml/2006/main" count="283" uniqueCount="121">
  <si>
    <t>TC</t>
  </si>
  <si>
    <t>Total consumption</t>
  </si>
  <si>
    <t>IMP</t>
  </si>
  <si>
    <t>Imports of goods and services</t>
  </si>
  <si>
    <t>GVA</t>
  </si>
  <si>
    <t>Gross value added at basic prices</t>
  </si>
  <si>
    <t>Tout</t>
  </si>
  <si>
    <t>Total output at basic prices</t>
  </si>
  <si>
    <t>Total</t>
  </si>
  <si>
    <t>intermediate</t>
  </si>
  <si>
    <t>demand</t>
  </si>
  <si>
    <t>Final consumption expenditure</t>
  </si>
  <si>
    <t>Central</t>
  </si>
  <si>
    <t>Government</t>
  </si>
  <si>
    <t>Local</t>
  </si>
  <si>
    <t>Gross capital formation</t>
  </si>
  <si>
    <t>Gross fixed</t>
  </si>
  <si>
    <t>capital formation</t>
  </si>
  <si>
    <t>Change in</t>
  </si>
  <si>
    <t>inventories</t>
  </si>
  <si>
    <t>Rest of UK</t>
  </si>
  <si>
    <t>exports</t>
  </si>
  <si>
    <t>EU exports</t>
  </si>
  <si>
    <t>Rest of world</t>
  </si>
  <si>
    <t>final</t>
  </si>
  <si>
    <t>demand for</t>
  </si>
  <si>
    <t>products</t>
  </si>
  <si>
    <t>Exports</t>
  </si>
  <si>
    <t>London IO tables 2013 - primary input content of final demand matrix</t>
  </si>
  <si>
    <t>London IO tables 2013 - Leontief inverse</t>
  </si>
  <si>
    <t>London IO tables 2013 - Matrix of coefficients</t>
  </si>
  <si>
    <t>London IO tables 2013</t>
  </si>
  <si>
    <t>Sector definition</t>
  </si>
  <si>
    <t>Name</t>
  </si>
  <si>
    <t>Households</t>
  </si>
  <si>
    <t>NPISHs</t>
  </si>
  <si>
    <t>Valuables</t>
  </si>
  <si>
    <t>Total intermediate demand at basic prices</t>
  </si>
  <si>
    <t>Total final demand at basic prices</t>
  </si>
  <si>
    <t>total</t>
  </si>
  <si>
    <t>Total demand at basic prices</t>
  </si>
  <si>
    <t>Publisher</t>
  </si>
  <si>
    <t>GLA Economics</t>
  </si>
  <si>
    <t>Date.available</t>
  </si>
  <si>
    <t>Creator</t>
  </si>
  <si>
    <t>Date.created</t>
  </si>
  <si>
    <t>Coverage.spatial</t>
  </si>
  <si>
    <t>Region</t>
  </si>
  <si>
    <t>Coverage.temporal</t>
  </si>
  <si>
    <t>Type</t>
  </si>
  <si>
    <t>Estimates</t>
  </si>
  <si>
    <t>Language</t>
  </si>
  <si>
    <t>English</t>
  </si>
  <si>
    <t>Measure</t>
  </si>
  <si>
    <t>Warnings/Notes</t>
  </si>
  <si>
    <t>Next release</t>
  </si>
  <si>
    <t>Contact details</t>
  </si>
  <si>
    <t>Mike Hope</t>
  </si>
  <si>
    <t>mike.hope@london.gov.uk</t>
  </si>
  <si>
    <t>020 7983 4894</t>
  </si>
  <si>
    <t>Occasional</t>
  </si>
  <si>
    <t>£ billion</t>
  </si>
  <si>
    <t>London Business Survey 2014 – London Datastore</t>
  </si>
  <si>
    <t>The data is for the product definition of sectors, and sector coverage aligns with the 2014 London Business Survey.  See</t>
  </si>
  <si>
    <t>The IO tables are product x product rather than industry x industry.</t>
  </si>
  <si>
    <r>
      <t>Intermediate consumption (</t>
    </r>
    <r>
      <rPr>
        <b/>
        <sz val="12"/>
        <color theme="1"/>
        <rFont val="Foundry Form Sans"/>
      </rPr>
      <t>A</t>
    </r>
    <r>
      <rPr>
        <sz val="12"/>
        <color theme="1"/>
        <rFont val="Foundry Form Sans"/>
      </rPr>
      <t>)</t>
    </r>
  </si>
  <si>
    <r>
      <t>Final consumption (</t>
    </r>
    <r>
      <rPr>
        <b/>
        <sz val="12"/>
        <color theme="1"/>
        <rFont val="Foundry Form Sans"/>
      </rPr>
      <t>f</t>
    </r>
    <r>
      <rPr>
        <sz val="12"/>
        <color theme="1"/>
        <rFont val="Foundry Form Sans"/>
      </rPr>
      <t>)</t>
    </r>
  </si>
  <si>
    <r>
      <t>Primary inputs to intermediate demand (</t>
    </r>
    <r>
      <rPr>
        <b/>
        <sz val="12"/>
        <color theme="1"/>
        <rFont val="Foundry Form Sans"/>
      </rPr>
      <t>p</t>
    </r>
    <r>
      <rPr>
        <sz val="12"/>
        <color theme="1"/>
        <rFont val="Foundry Form Sans"/>
      </rPr>
      <t>)</t>
    </r>
  </si>
  <si>
    <t>Primary inputs to final demand</t>
  </si>
  <si>
    <t>Explanation of tabs</t>
  </si>
  <si>
    <t>for this release</t>
  </si>
  <si>
    <t>The structure of the IO table tab is:</t>
  </si>
  <si>
    <t>The Leontief inverse tab, provides</t>
  </si>
  <si>
    <r>
      <t>where</t>
    </r>
    <r>
      <rPr>
        <b/>
        <sz val="10"/>
        <color theme="1"/>
        <rFont val="Arial"/>
        <family val="2"/>
        <scheme val="minor"/>
      </rPr>
      <t xml:space="preserve"> I</t>
    </r>
    <r>
      <rPr>
        <sz val="10"/>
        <color theme="1"/>
        <rFont val="Arial"/>
        <family val="2"/>
        <scheme val="minor"/>
      </rPr>
      <t xml:space="preserve"> is the identity matrix of 1s on the diagonal, and 0s elsewhere</t>
    </r>
  </si>
  <si>
    <t>2/ primary inputs to final demand, as provided in the IO table</t>
  </si>
  <si>
    <t>The Matrix of coefficients tab normalises matrices A and p of the IO table tab.  That is the sum of entries for each column is 1.</t>
  </si>
  <si>
    <r>
      <t xml:space="preserve">1/ primary input content of final demand, </t>
    </r>
    <r>
      <rPr>
        <b/>
        <sz val="10"/>
        <rFont val="Arial"/>
        <family val="2"/>
      </rPr>
      <t>pLf</t>
    </r>
    <r>
      <rPr>
        <sz val="10"/>
        <rFont val="Arial"/>
        <family val="2"/>
      </rPr>
      <t xml:space="preserve">, which models primary inputs to intermediate demand, </t>
    </r>
    <r>
      <rPr>
        <b/>
        <sz val="10"/>
        <rFont val="Arial"/>
        <family val="2"/>
      </rPr>
      <t>p</t>
    </r>
    <r>
      <rPr>
        <sz val="10"/>
        <rFont val="Arial"/>
        <family val="2"/>
      </rPr>
      <t xml:space="preserve">, in final consumption, </t>
    </r>
    <r>
      <rPr>
        <b/>
        <sz val="10"/>
        <rFont val="Arial"/>
        <family val="2"/>
      </rPr>
      <t>f</t>
    </r>
  </si>
  <si>
    <t>3/ primary inputs to total demand, which sums 1/ and 2/</t>
  </si>
  <si>
    <t>The Primary input content tab models the use of primary inputs in final demand, and has three components</t>
  </si>
  <si>
    <t>A, B, D &amp; E</t>
  </si>
  <si>
    <t>C</t>
  </si>
  <si>
    <t>F</t>
  </si>
  <si>
    <t>45+46</t>
  </si>
  <si>
    <t>H</t>
  </si>
  <si>
    <t>I + 79</t>
  </si>
  <si>
    <t>J+R</t>
  </si>
  <si>
    <t>K</t>
  </si>
  <si>
    <t>L+71+81</t>
  </si>
  <si>
    <t>M-71-72-75</t>
  </si>
  <si>
    <t>N+S-79-81</t>
  </si>
  <si>
    <t>Q+72+75</t>
  </si>
  <si>
    <t>O+P</t>
  </si>
  <si>
    <t>T</t>
  </si>
  <si>
    <t>Primary &amp; Utilities</t>
  </si>
  <si>
    <t>Manufacturing</t>
  </si>
  <si>
    <t>Construction</t>
  </si>
  <si>
    <t>Wholesale (inc. motor trades)</t>
  </si>
  <si>
    <t>Retail (exc. motor trades)</t>
  </si>
  <si>
    <t>Transport and storage</t>
  </si>
  <si>
    <t>Accommodation, food, travel and tourism</t>
  </si>
  <si>
    <t>Information, communications, arts, entertainment and recreation</t>
  </si>
  <si>
    <t>Financial and insurance activities</t>
  </si>
  <si>
    <t>Real estate, architecture, engineering and building services</t>
  </si>
  <si>
    <t>High value business support</t>
  </si>
  <si>
    <t>Administrative and support services</t>
  </si>
  <si>
    <t>Health, social work, scientific R&amp;D and veterinary services</t>
  </si>
  <si>
    <t>Public administration &amp; education</t>
  </si>
  <si>
    <t>Households as employers</t>
  </si>
  <si>
    <t>Imports from rest of UK</t>
  </si>
  <si>
    <t>Imports from rest of EU</t>
  </si>
  <si>
    <t>Imports from rest of world</t>
  </si>
  <si>
    <t>TISProd</t>
  </si>
  <si>
    <t>Taxes less subsidies on products</t>
  </si>
  <si>
    <t>TlSPrdn</t>
  </si>
  <si>
    <t>Taxes less subsidies on production</t>
  </si>
  <si>
    <t>CoE</t>
  </si>
  <si>
    <t>Compensation of employees</t>
  </si>
  <si>
    <t>GOS</t>
  </si>
  <si>
    <t>Gross operating surplus</t>
  </si>
  <si>
    <t>Explanation of the content of the tables, applications of their use, and details on the methodology are available here:</t>
  </si>
  <si>
    <t>https://www.london.gov.uk/business-and-economy-publications/london-input-output-tables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</si>
</sst>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0&quot;bn&quot;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2"/>
      <color theme="1"/>
      <name val="Foundry Form Sans"/>
    </font>
    <font>
      <b/>
      <sz val="12"/>
      <color theme="1"/>
      <name val="Foundry Form Sans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quotePrefix="1"/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0" borderId="2" xfId="0" applyFont="1" applyBorder="1"/>
    <xf numFmtId="0" fontId="0" fillId="0" borderId="0" xfId="0" quotePrefix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2" fontId="0" fillId="0" borderId="0" xfId="0" applyNumberFormat="1"/>
    <xf numFmtId="2" fontId="1" fillId="2" borderId="1" xfId="0" applyNumberFormat="1" applyFont="1" applyFill="1" applyBorder="1"/>
    <xf numFmtId="164" fontId="1" fillId="2" borderId="7" xfId="0" applyNumberFormat="1" applyFont="1" applyFill="1" applyBorder="1"/>
    <xf numFmtId="0" fontId="1" fillId="0" borderId="6" xfId="0" applyFont="1" applyBorder="1"/>
    <xf numFmtId="0" fontId="0" fillId="0" borderId="6" xfId="0" applyBorder="1"/>
    <xf numFmtId="164" fontId="0" fillId="0" borderId="6" xfId="0" applyNumberFormat="1" applyBorder="1"/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164" fontId="0" fillId="0" borderId="5" xfId="0" applyNumberFormat="1" applyBorder="1"/>
    <xf numFmtId="164" fontId="1" fillId="2" borderId="10" xfId="0" applyNumberFormat="1" applyFont="1" applyFill="1" applyBorder="1"/>
    <xf numFmtId="164" fontId="0" fillId="0" borderId="11" xfId="0" applyNumberFormat="1" applyBorder="1"/>
    <xf numFmtId="0" fontId="2" fillId="0" borderId="0" xfId="0" applyFont="1"/>
    <xf numFmtId="0" fontId="3" fillId="0" borderId="0" xfId="0" applyFont="1"/>
    <xf numFmtId="0" fontId="5" fillId="0" borderId="0" xfId="2" applyBorder="1"/>
    <xf numFmtId="0" fontId="6" fillId="0" borderId="0" xfId="2" applyFont="1" applyBorder="1" applyAlignment="1">
      <alignment horizontal="left"/>
    </xf>
    <xf numFmtId="0" fontId="6" fillId="0" borderId="0" xfId="2" applyFont="1" applyBorder="1"/>
    <xf numFmtId="17" fontId="6" fillId="0" borderId="0" xfId="2" applyNumberFormat="1" applyFont="1" applyBorder="1" applyAlignment="1">
      <alignment horizontal="left"/>
    </xf>
    <xf numFmtId="0" fontId="5" fillId="0" borderId="0" xfId="2" applyBorder="1" applyAlignment="1">
      <alignment horizontal="left"/>
    </xf>
    <xf numFmtId="0" fontId="5" fillId="0" borderId="0" xfId="2" applyFill="1" applyBorder="1"/>
    <xf numFmtId="0" fontId="6" fillId="0" borderId="0" xfId="3" applyFont="1" applyAlignment="1">
      <alignment horizontal="left"/>
    </xf>
    <xf numFmtId="0" fontId="8" fillId="0" borderId="0" xfId="2" applyFont="1" applyAlignment="1">
      <alignment horizontal="left"/>
    </xf>
    <xf numFmtId="0" fontId="5" fillId="0" borderId="0" xfId="2"/>
    <xf numFmtId="0" fontId="6" fillId="0" borderId="0" xfId="2" applyFont="1" applyAlignment="1">
      <alignment horizontal="left"/>
    </xf>
    <xf numFmtId="0" fontId="5" fillId="0" borderId="0" xfId="2" applyNumberFormat="1" applyBorder="1" applyAlignment="1">
      <alignment horizontal="left"/>
    </xf>
    <xf numFmtId="0" fontId="5" fillId="0" borderId="0" xfId="2" applyNumberFormat="1" applyFill="1" applyBorder="1" applyAlignment="1">
      <alignment horizontal="left"/>
    </xf>
    <xf numFmtId="0" fontId="9" fillId="0" borderId="0" xfId="1" applyFont="1" applyAlignment="1" applyProtection="1"/>
    <xf numFmtId="0" fontId="6" fillId="0" borderId="0" xfId="2" applyFont="1"/>
    <xf numFmtId="0" fontId="12" fillId="0" borderId="0" xfId="0" applyFont="1"/>
    <xf numFmtId="0" fontId="13" fillId="0" borderId="0" xfId="1" applyFont="1"/>
    <xf numFmtId="0" fontId="12" fillId="0" borderId="0" xfId="0" applyFont="1" applyAlignment="1">
      <alignment horizontal="left" vertical="center"/>
    </xf>
    <xf numFmtId="0" fontId="6" fillId="0" borderId="0" xfId="2" applyFont="1" applyFill="1"/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Alignment="1" applyProtection="1">
      <alignment horizontal="left"/>
    </xf>
  </cellXfs>
  <cellStyles count="4">
    <cellStyle name="Hyperlink" xfId="1" builtinId="8"/>
    <cellStyle name="Normal" xfId="0" builtinId="0"/>
    <cellStyle name="Normal 2" xfId="2"/>
    <cellStyle name="Warning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18</xdr:row>
      <xdr:rowOff>161925</xdr:rowOff>
    </xdr:from>
    <xdr:to>
      <xdr:col>3</xdr:col>
      <xdr:colOff>714375</xdr:colOff>
      <xdr:row>20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3477CE-D1A2-4920-803D-570D7ACC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67250"/>
          <a:ext cx="6953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GLAE colours">
  <a:themeElements>
    <a:clrScheme name="City Intelligence">
      <a:dk1>
        <a:srgbClr val="000000"/>
      </a:dk1>
      <a:lt1>
        <a:srgbClr val="FFFFFF"/>
      </a:lt1>
      <a:dk2>
        <a:srgbClr val="353D42"/>
      </a:dk2>
      <a:lt2>
        <a:srgbClr val="868B8E"/>
      </a:lt2>
      <a:accent1>
        <a:srgbClr val="008BC1"/>
      </a:accent1>
      <a:accent2>
        <a:srgbClr val="EE266D"/>
      </a:accent2>
      <a:accent3>
        <a:srgbClr val="4C9E4C"/>
      </a:accent3>
      <a:accent4>
        <a:srgbClr val="9E0059"/>
      </a:accent4>
      <a:accent5>
        <a:srgbClr val="DD072B"/>
      </a:accent5>
      <a:accent6>
        <a:srgbClr val="C617A1"/>
      </a:accent6>
      <a:hlink>
        <a:srgbClr val="0000FF"/>
      </a:hlink>
      <a:folHlink>
        <a:srgbClr val="800080"/>
      </a:folHlink>
    </a:clrScheme>
    <a:fontScheme name="Arial font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laeconomics" id="{C3D5ECAA-064C-43D1-B957-45A8CF5AD95C}" vid="{9C35C9B8-7F0C-4C2D-981E-7B70BCDE7FD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ondon.gov.uk/business-and-economy-publications/london-input-output-tables" TargetMode="External"/><Relationship Id="rId2" Type="http://schemas.openxmlformats.org/officeDocument/2006/relationships/hyperlink" Target="https://data.london.gov.uk/gla-economics/london-business-survey-2014/" TargetMode="External"/><Relationship Id="rId1" Type="http://schemas.openxmlformats.org/officeDocument/2006/relationships/hyperlink" Target="mailto:mike.hope@london.gov.u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K11" sqref="K11"/>
    </sheetView>
  </sheetViews>
  <sheetFormatPr defaultRowHeight="14" x14ac:dyDescent="0.3"/>
  <cols>
    <col min="1" max="1" width="14.5" customWidth="1"/>
    <col min="3" max="3" width="15.83203125" customWidth="1"/>
    <col min="4" max="4" width="9.75" customWidth="1"/>
    <col min="11" max="11" width="3.83203125" customWidth="1"/>
  </cols>
  <sheetData>
    <row r="1" spans="1:11" x14ac:dyDescent="0.3">
      <c r="A1" s="28" t="s">
        <v>41</v>
      </c>
      <c r="B1" s="29" t="s">
        <v>42</v>
      </c>
    </row>
    <row r="2" spans="1:11" x14ac:dyDescent="0.3">
      <c r="A2" s="28" t="s">
        <v>43</v>
      </c>
      <c r="B2" s="29">
        <v>2013</v>
      </c>
    </row>
    <row r="3" spans="1:11" x14ac:dyDescent="0.3">
      <c r="A3" s="28" t="s">
        <v>44</v>
      </c>
      <c r="B3" s="29" t="s">
        <v>42</v>
      </c>
    </row>
    <row r="4" spans="1:11" x14ac:dyDescent="0.3">
      <c r="A4" s="30" t="s">
        <v>45</v>
      </c>
      <c r="B4" s="31">
        <v>43574</v>
      </c>
    </row>
    <row r="5" spans="1:11" x14ac:dyDescent="0.3">
      <c r="A5" s="28" t="s">
        <v>46</v>
      </c>
      <c r="B5" s="32" t="s">
        <v>47</v>
      </c>
    </row>
    <row r="6" spans="1:11" x14ac:dyDescent="0.3">
      <c r="A6" s="30" t="s">
        <v>48</v>
      </c>
      <c r="B6" s="32" t="s">
        <v>60</v>
      </c>
    </row>
    <row r="7" spans="1:11" x14ac:dyDescent="0.3">
      <c r="A7" s="28" t="s">
        <v>49</v>
      </c>
      <c r="B7" s="29" t="s">
        <v>50</v>
      </c>
    </row>
    <row r="8" spans="1:11" x14ac:dyDescent="0.3">
      <c r="A8" s="28" t="s">
        <v>51</v>
      </c>
      <c r="B8" s="32" t="s">
        <v>52</v>
      </c>
    </row>
    <row r="9" spans="1:11" x14ac:dyDescent="0.3">
      <c r="A9" s="33" t="s">
        <v>53</v>
      </c>
      <c r="B9" s="34" t="s">
        <v>61</v>
      </c>
    </row>
    <row r="10" spans="1:11" x14ac:dyDescent="0.3">
      <c r="A10" s="33" t="s">
        <v>54</v>
      </c>
      <c r="B10" s="37" t="s">
        <v>64</v>
      </c>
    </row>
    <row r="11" spans="1:11" x14ac:dyDescent="0.3">
      <c r="A11" s="36"/>
      <c r="B11" s="35" t="s">
        <v>63</v>
      </c>
      <c r="K11" s="43" t="s">
        <v>62</v>
      </c>
    </row>
    <row r="12" spans="1:11" x14ac:dyDescent="0.3">
      <c r="A12" s="36"/>
      <c r="B12" s="35" t="s">
        <v>119</v>
      </c>
    </row>
    <row r="13" spans="1:11" x14ac:dyDescent="0.3">
      <c r="A13" s="36"/>
      <c r="B13" s="62" t="s">
        <v>120</v>
      </c>
    </row>
    <row r="14" spans="1:11" x14ac:dyDescent="0.3">
      <c r="A14" s="41" t="s">
        <v>69</v>
      </c>
      <c r="B14" s="42" t="s">
        <v>71</v>
      </c>
    </row>
    <row r="15" spans="1:11" ht="14.5" thickBot="1" x14ac:dyDescent="0.35">
      <c r="A15" s="41" t="s">
        <v>70</v>
      </c>
    </row>
    <row r="16" spans="1:11" ht="63.75" customHeight="1" thickBot="1" x14ac:dyDescent="0.35">
      <c r="A16" s="36"/>
      <c r="B16" s="54" t="s">
        <v>65</v>
      </c>
      <c r="C16" s="55"/>
      <c r="D16" s="46" t="s">
        <v>66</v>
      </c>
      <c r="E16" s="47"/>
      <c r="F16" s="48"/>
    </row>
    <row r="17" spans="1:6" ht="62.25" customHeight="1" thickBot="1" x14ac:dyDescent="0.35">
      <c r="A17" s="36"/>
      <c r="B17" s="52" t="s">
        <v>67</v>
      </c>
      <c r="C17" s="53"/>
      <c r="D17" s="49" t="s">
        <v>68</v>
      </c>
      <c r="E17" s="50"/>
      <c r="F17" s="51"/>
    </row>
    <row r="18" spans="1:6" x14ac:dyDescent="0.3">
      <c r="A18" s="36"/>
      <c r="B18" s="36"/>
    </row>
    <row r="19" spans="1:6" x14ac:dyDescent="0.3">
      <c r="A19" s="36"/>
      <c r="B19" s="41" t="s">
        <v>75</v>
      </c>
    </row>
    <row r="20" spans="1:6" x14ac:dyDescent="0.3">
      <c r="A20" s="36"/>
      <c r="B20" s="41" t="s">
        <v>72</v>
      </c>
      <c r="E20" s="42" t="s">
        <v>73</v>
      </c>
    </row>
    <row r="21" spans="1:6" x14ac:dyDescent="0.3">
      <c r="B21" s="44" t="s">
        <v>78</v>
      </c>
    </row>
    <row r="22" spans="1:6" x14ac:dyDescent="0.3">
      <c r="B22" s="45" t="s">
        <v>76</v>
      </c>
    </row>
    <row r="23" spans="1:6" x14ac:dyDescent="0.3">
      <c r="B23" s="45" t="s">
        <v>74</v>
      </c>
    </row>
    <row r="24" spans="1:6" x14ac:dyDescent="0.3">
      <c r="B24" s="45" t="s">
        <v>77</v>
      </c>
    </row>
    <row r="26" spans="1:6" x14ac:dyDescent="0.3">
      <c r="A26" s="36" t="s">
        <v>55</v>
      </c>
      <c r="B26" s="38"/>
    </row>
    <row r="27" spans="1:6" x14ac:dyDescent="0.3">
      <c r="A27" s="36" t="s">
        <v>56</v>
      </c>
      <c r="B27" s="39" t="s">
        <v>57</v>
      </c>
    </row>
    <row r="28" spans="1:6" x14ac:dyDescent="0.3">
      <c r="A28" s="36"/>
      <c r="B28" s="40" t="s">
        <v>58</v>
      </c>
    </row>
    <row r="29" spans="1:6" x14ac:dyDescent="0.3">
      <c r="A29" s="36"/>
      <c r="B29" s="41" t="s">
        <v>59</v>
      </c>
    </row>
  </sheetData>
  <mergeCells count="4">
    <mergeCell ref="D16:F16"/>
    <mergeCell ref="D17:F17"/>
    <mergeCell ref="B17:C17"/>
    <mergeCell ref="B16:C16"/>
  </mergeCells>
  <hyperlinks>
    <hyperlink ref="B28" r:id="rId1"/>
    <hyperlink ref="K11" r:id="rId2"/>
    <hyperlink ref="B13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33" sqref="Y33"/>
    </sheetView>
  </sheetViews>
  <sheetFormatPr defaultRowHeight="14" x14ac:dyDescent="0.3"/>
  <cols>
    <col min="1" max="1" width="16" customWidth="1"/>
    <col min="2" max="2" width="54" customWidth="1"/>
    <col min="3" max="3" width="10.5" customWidth="1"/>
    <col min="13" max="13" width="10.83203125" customWidth="1"/>
    <col min="14" max="14" width="10" customWidth="1"/>
    <col min="18" max="18" width="12" customWidth="1"/>
    <col min="19" max="19" width="10.83203125" customWidth="1"/>
    <col min="21" max="21" width="12.08203125" customWidth="1"/>
    <col min="22" max="22" width="11.5" customWidth="1"/>
    <col min="24" max="24" width="14.58203125" customWidth="1"/>
    <col min="26" max="26" width="10.08203125" customWidth="1"/>
    <col min="28" max="29" width="10.33203125" customWidth="1"/>
    <col min="30" max="30" width="11.83203125" customWidth="1"/>
    <col min="33" max="33" width="11" customWidth="1"/>
  </cols>
  <sheetData>
    <row r="1" spans="1:33" x14ac:dyDescent="0.3">
      <c r="A1" s="4" t="s">
        <v>31</v>
      </c>
      <c r="R1" s="4" t="s">
        <v>8</v>
      </c>
      <c r="S1" s="56" t="s">
        <v>11</v>
      </c>
      <c r="T1" s="57"/>
      <c r="U1" s="57"/>
      <c r="V1" s="57"/>
      <c r="W1" s="58"/>
      <c r="X1" s="59" t="s">
        <v>15</v>
      </c>
      <c r="Y1" s="59"/>
      <c r="Z1" s="59"/>
      <c r="AA1" s="60"/>
      <c r="AB1" s="61" t="s">
        <v>27</v>
      </c>
      <c r="AC1" s="61"/>
      <c r="AD1" s="61"/>
      <c r="AE1" s="60"/>
      <c r="AF1" s="9" t="s">
        <v>8</v>
      </c>
      <c r="AG1" s="9" t="s">
        <v>8</v>
      </c>
    </row>
    <row r="2" spans="1:33" x14ac:dyDescent="0.3">
      <c r="R2" s="4" t="s">
        <v>9</v>
      </c>
      <c r="S2" s="14" t="s">
        <v>34</v>
      </c>
      <c r="T2" s="11" t="s">
        <v>35</v>
      </c>
      <c r="U2" s="10" t="s">
        <v>12</v>
      </c>
      <c r="V2" s="10" t="s">
        <v>14</v>
      </c>
      <c r="W2" s="13" t="s">
        <v>8</v>
      </c>
      <c r="X2" s="10" t="s">
        <v>16</v>
      </c>
      <c r="Y2" s="11" t="s">
        <v>36</v>
      </c>
      <c r="Z2" s="10" t="s">
        <v>18</v>
      </c>
      <c r="AA2" s="13" t="s">
        <v>8</v>
      </c>
      <c r="AB2" s="3" t="s">
        <v>20</v>
      </c>
      <c r="AC2" t="s">
        <v>22</v>
      </c>
      <c r="AD2" s="3" t="s">
        <v>23</v>
      </c>
      <c r="AE2" s="4" t="s">
        <v>8</v>
      </c>
      <c r="AF2" s="9" t="s">
        <v>24</v>
      </c>
      <c r="AG2" s="9" t="s">
        <v>25</v>
      </c>
    </row>
    <row r="3" spans="1:33" x14ac:dyDescent="0.3">
      <c r="A3" s="4" t="s">
        <v>32</v>
      </c>
      <c r="B3" s="4" t="s">
        <v>33</v>
      </c>
      <c r="C3" t="s">
        <v>79</v>
      </c>
      <c r="D3" t="s">
        <v>80</v>
      </c>
      <c r="E3" t="s">
        <v>81</v>
      </c>
      <c r="F3" t="s">
        <v>82</v>
      </c>
      <c r="G3">
        <v>47</v>
      </c>
      <c r="H3" t="s">
        <v>83</v>
      </c>
      <c r="I3" t="s">
        <v>84</v>
      </c>
      <c r="J3" t="s">
        <v>85</v>
      </c>
      <c r="K3" t="s">
        <v>86</v>
      </c>
      <c r="L3" t="s">
        <v>87</v>
      </c>
      <c r="M3" t="s">
        <v>88</v>
      </c>
      <c r="N3" t="s">
        <v>89</v>
      </c>
      <c r="O3" t="s">
        <v>90</v>
      </c>
      <c r="P3" t="s">
        <v>91</v>
      </c>
      <c r="Q3" t="s">
        <v>92</v>
      </c>
      <c r="R3" s="4" t="s">
        <v>10</v>
      </c>
      <c r="S3" s="14"/>
      <c r="T3" s="11"/>
      <c r="U3" s="11" t="s">
        <v>13</v>
      </c>
      <c r="V3" s="11" t="s">
        <v>13</v>
      </c>
      <c r="W3" s="12"/>
      <c r="X3" s="11" t="s">
        <v>17</v>
      </c>
      <c r="Y3" s="11"/>
      <c r="Z3" s="11" t="s">
        <v>19</v>
      </c>
      <c r="AA3" s="12"/>
      <c r="AB3" t="s">
        <v>21</v>
      </c>
      <c r="AD3" t="s">
        <v>21</v>
      </c>
      <c r="AF3" s="9" t="s">
        <v>10</v>
      </c>
      <c r="AG3" s="9" t="s">
        <v>26</v>
      </c>
    </row>
    <row r="4" spans="1:33" x14ac:dyDescent="0.3">
      <c r="A4" t="s">
        <v>79</v>
      </c>
      <c r="B4" t="s">
        <v>93</v>
      </c>
      <c r="C4" s="2">
        <v>2.1768988356284922</v>
      </c>
      <c r="D4" s="2">
        <v>1.403331111836525</v>
      </c>
      <c r="E4" s="2">
        <v>0.44831196097363868</v>
      </c>
      <c r="F4" s="2">
        <v>0.29700100862819967</v>
      </c>
      <c r="G4" s="2">
        <v>0.36889030400164935</v>
      </c>
      <c r="H4" s="2">
        <v>0.45645308166502774</v>
      </c>
      <c r="I4" s="2">
        <v>0.57403760634613765</v>
      </c>
      <c r="J4" s="2">
        <v>0.81686861180634496</v>
      </c>
      <c r="K4" s="2">
        <v>0.44346254080230435</v>
      </c>
      <c r="L4" s="2">
        <v>0.23599572989525341</v>
      </c>
      <c r="M4" s="2">
        <v>0.48701519068874694</v>
      </c>
      <c r="N4" s="2">
        <v>0.44135679451997772</v>
      </c>
      <c r="O4" s="2">
        <v>0.80474077088592011</v>
      </c>
      <c r="P4" s="2">
        <v>0.94594136035012621</v>
      </c>
      <c r="Q4" s="2">
        <v>0</v>
      </c>
      <c r="R4" s="7">
        <f>SUM(C4:Q4)</f>
        <v>9.9003049080283425</v>
      </c>
      <c r="S4" s="2">
        <v>7.0757900046872537</v>
      </c>
      <c r="T4" s="2">
        <v>0</v>
      </c>
      <c r="U4" s="2">
        <v>0</v>
      </c>
      <c r="V4" s="2">
        <v>1.450740866293498</v>
      </c>
      <c r="W4" s="7">
        <f>SUM(S4:V4)</f>
        <v>8.5265308709807517</v>
      </c>
      <c r="X4" s="2">
        <v>2.8988167831361478E-2</v>
      </c>
      <c r="Y4" s="2">
        <v>0</v>
      </c>
      <c r="Z4" s="2">
        <v>2.7875898471801642E-3</v>
      </c>
      <c r="AA4" s="7">
        <f>SUM(X4:Z4)</f>
        <v>3.1775757678541641E-2</v>
      </c>
      <c r="AB4" s="2">
        <v>0.54730810483979542</v>
      </c>
      <c r="AC4" s="2">
        <v>0.45302443551458588</v>
      </c>
      <c r="AD4" s="2">
        <v>0.62352576268718318</v>
      </c>
      <c r="AE4" s="7">
        <f t="shared" ref="AE4:AE29" si="0">SUM(AB4:AD4)</f>
        <v>1.6238583030415645</v>
      </c>
      <c r="AF4" s="7">
        <f t="shared" ref="AF4:AF29" si="1">W4+AA4+AE4</f>
        <v>10.182164931700857</v>
      </c>
      <c r="AG4" s="7">
        <f t="shared" ref="AG4:AG29" si="2">R4+AF4</f>
        <v>20.0824698397292</v>
      </c>
    </row>
    <row r="5" spans="1:33" x14ac:dyDescent="0.3">
      <c r="A5" t="s">
        <v>80</v>
      </c>
      <c r="B5" t="s">
        <v>94</v>
      </c>
      <c r="C5" s="2">
        <v>0.31646295677646163</v>
      </c>
      <c r="D5" s="2">
        <v>3.2033021995110156</v>
      </c>
      <c r="E5" s="2">
        <v>5.0956763517390229</v>
      </c>
      <c r="F5" s="2">
        <v>0.93593812034981783</v>
      </c>
      <c r="G5" s="2">
        <v>1.0945562275929239</v>
      </c>
      <c r="H5" s="2">
        <v>1.4279821603104603</v>
      </c>
      <c r="I5" s="2">
        <v>2.9266700770070284</v>
      </c>
      <c r="J5" s="2">
        <v>2.9592054857595835</v>
      </c>
      <c r="K5" s="2">
        <v>0.90057872892679391</v>
      </c>
      <c r="L5" s="2">
        <v>0.45271470538112596</v>
      </c>
      <c r="M5" s="2">
        <v>1.0901775724738763</v>
      </c>
      <c r="N5" s="2">
        <v>0.92383424916691703</v>
      </c>
      <c r="O5" s="2">
        <v>0.76622983600708328</v>
      </c>
      <c r="P5" s="2">
        <v>2.6987060697368235</v>
      </c>
      <c r="Q5" s="2">
        <v>0</v>
      </c>
      <c r="R5" s="7">
        <f t="shared" ref="R5:R29" si="3">SUM(C5:Q5)</f>
        <v>24.792034740738934</v>
      </c>
      <c r="S5" s="2">
        <v>6.8797639260411332</v>
      </c>
      <c r="T5" s="2">
        <v>0</v>
      </c>
      <c r="U5" s="2">
        <v>0.18676034873295116</v>
      </c>
      <c r="V5" s="2">
        <v>0</v>
      </c>
      <c r="W5" s="7">
        <f t="shared" ref="W5:W29" si="4">SUM(S5:V5)</f>
        <v>7.0665242747740846</v>
      </c>
      <c r="X5" s="2">
        <v>0.65121957364770389</v>
      </c>
      <c r="Y5" s="2">
        <v>4.8200372254688324E-2</v>
      </c>
      <c r="Z5" s="2">
        <v>1.9052085720689234E-2</v>
      </c>
      <c r="AA5" s="7">
        <f t="shared" ref="AA5:AA29" si="5">SUM(X5:Z5)</f>
        <v>0.71847203162308149</v>
      </c>
      <c r="AB5" s="2">
        <v>20.062803131346332</v>
      </c>
      <c r="AC5" s="2">
        <v>6.5210341491199353</v>
      </c>
      <c r="AD5" s="2">
        <v>6.515666269073666</v>
      </c>
      <c r="AE5" s="7">
        <f t="shared" si="0"/>
        <v>33.099503549539932</v>
      </c>
      <c r="AF5" s="7">
        <f t="shared" si="1"/>
        <v>40.884499855937101</v>
      </c>
      <c r="AG5" s="7">
        <f t="shared" si="2"/>
        <v>65.676534596676035</v>
      </c>
    </row>
    <row r="6" spans="1:33" x14ac:dyDescent="0.3">
      <c r="A6" t="s">
        <v>81</v>
      </c>
      <c r="B6" t="s">
        <v>95</v>
      </c>
      <c r="C6" s="2">
        <v>7.4406253040162393E-2</v>
      </c>
      <c r="D6" s="2">
        <v>5.9210302786158235E-2</v>
      </c>
      <c r="E6" s="2">
        <v>7.5101792748879079</v>
      </c>
      <c r="F6" s="2">
        <v>0.57513817292975877</v>
      </c>
      <c r="G6" s="2">
        <v>1.850410312109894</v>
      </c>
      <c r="H6" s="2">
        <v>0.56316855618586981</v>
      </c>
      <c r="I6" s="2">
        <v>0.5472918503558164</v>
      </c>
      <c r="J6" s="2">
        <v>0.87478252572205617</v>
      </c>
      <c r="K6" s="2">
        <v>2.435116470634294</v>
      </c>
      <c r="L6" s="2">
        <v>5.0102437412537917</v>
      </c>
      <c r="M6" s="2">
        <v>0.51940867481606767</v>
      </c>
      <c r="N6" s="2">
        <v>0.24073388343862304</v>
      </c>
      <c r="O6" s="2">
        <v>0.12353093763683282</v>
      </c>
      <c r="P6" s="2">
        <v>1.3005085550257429</v>
      </c>
      <c r="Q6" s="2">
        <v>0</v>
      </c>
      <c r="R6" s="7">
        <f t="shared" si="3"/>
        <v>21.684129510822974</v>
      </c>
      <c r="S6" s="2">
        <v>0.27544370347849867</v>
      </c>
      <c r="T6" s="2">
        <v>0</v>
      </c>
      <c r="U6" s="2">
        <v>0</v>
      </c>
      <c r="V6" s="2">
        <v>0</v>
      </c>
      <c r="W6" s="7">
        <f t="shared" si="4"/>
        <v>0.27544370347849867</v>
      </c>
      <c r="X6" s="2">
        <v>24.81568372425944</v>
      </c>
      <c r="Y6" s="2">
        <v>0</v>
      </c>
      <c r="Z6" s="2">
        <v>0.116904889329369</v>
      </c>
      <c r="AA6" s="7">
        <f t="shared" si="5"/>
        <v>24.932588613588809</v>
      </c>
      <c r="AB6" s="2">
        <v>7.4093845783199139</v>
      </c>
      <c r="AC6" s="2">
        <v>0.40493392712195886</v>
      </c>
      <c r="AD6" s="2">
        <v>0.33167155727241787</v>
      </c>
      <c r="AE6" s="7">
        <f t="shared" si="0"/>
        <v>8.14599006271429</v>
      </c>
      <c r="AF6" s="7">
        <f t="shared" si="1"/>
        <v>33.354022379781597</v>
      </c>
      <c r="AG6" s="7">
        <f t="shared" si="2"/>
        <v>55.038151890604567</v>
      </c>
    </row>
    <row r="7" spans="1:33" x14ac:dyDescent="0.3">
      <c r="A7" t="s">
        <v>82</v>
      </c>
      <c r="B7" t="s">
        <v>96</v>
      </c>
      <c r="C7" s="2">
        <v>4.9635132921448354E-2</v>
      </c>
      <c r="D7" s="2">
        <v>0.5660693032488171</v>
      </c>
      <c r="E7" s="2">
        <v>1.1112168068326302</v>
      </c>
      <c r="F7" s="2">
        <v>0.64454272683815617</v>
      </c>
      <c r="G7" s="2">
        <v>0.29273895909477166</v>
      </c>
      <c r="H7" s="2">
        <v>0.67604009027985967</v>
      </c>
      <c r="I7" s="2">
        <v>0.76315098142550675</v>
      </c>
      <c r="J7" s="2">
        <v>1.2874495263244305</v>
      </c>
      <c r="K7" s="2">
        <v>0.47437710973535002</v>
      </c>
      <c r="L7" s="2">
        <v>8.9307663435365892E-2</v>
      </c>
      <c r="M7" s="2">
        <v>0.53107282379819953</v>
      </c>
      <c r="N7" s="2">
        <v>0.52079220372046309</v>
      </c>
      <c r="O7" s="2">
        <v>0.29261806758567988</v>
      </c>
      <c r="P7" s="2">
        <v>0.62107192456179705</v>
      </c>
      <c r="Q7" s="2">
        <v>0</v>
      </c>
      <c r="R7" s="7">
        <f t="shared" si="3"/>
        <v>7.920083319802476</v>
      </c>
      <c r="S7" s="2">
        <v>7.8051724569610483</v>
      </c>
      <c r="T7" s="2">
        <v>0</v>
      </c>
      <c r="U7" s="2">
        <v>0.25835559785232676</v>
      </c>
      <c r="V7" s="2">
        <v>0</v>
      </c>
      <c r="W7" s="7">
        <f t="shared" si="4"/>
        <v>8.063528054813375</v>
      </c>
      <c r="X7" s="2">
        <v>0.63112167184954981</v>
      </c>
      <c r="Y7" s="2">
        <v>0</v>
      </c>
      <c r="Z7" s="2">
        <v>0</v>
      </c>
      <c r="AA7" s="7">
        <f t="shared" si="5"/>
        <v>0.63112167184954981</v>
      </c>
      <c r="AB7" s="2">
        <v>17.289999733012703</v>
      </c>
      <c r="AC7" s="2">
        <v>7.3184730049817039</v>
      </c>
      <c r="AD7" s="2">
        <v>5.564271894125806</v>
      </c>
      <c r="AE7" s="7">
        <f t="shared" si="0"/>
        <v>30.172744632120214</v>
      </c>
      <c r="AF7" s="7">
        <f t="shared" si="1"/>
        <v>38.867394358783137</v>
      </c>
      <c r="AG7" s="7">
        <f t="shared" si="2"/>
        <v>46.787477678585617</v>
      </c>
    </row>
    <row r="8" spans="1:33" x14ac:dyDescent="0.3">
      <c r="A8" s="1">
        <v>47</v>
      </c>
      <c r="B8" t="s">
        <v>97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7">
        <f t="shared" si="3"/>
        <v>0</v>
      </c>
      <c r="S8" s="2">
        <v>20.520664666677259</v>
      </c>
      <c r="T8" s="2">
        <v>0</v>
      </c>
      <c r="U8" s="2">
        <v>0</v>
      </c>
      <c r="V8" s="2">
        <v>0</v>
      </c>
      <c r="W8" s="7">
        <f t="shared" si="4"/>
        <v>20.520664666677259</v>
      </c>
      <c r="X8" s="2">
        <v>0</v>
      </c>
      <c r="Y8" s="2">
        <v>2.9911290379033669E-2</v>
      </c>
      <c r="Z8" s="2">
        <v>0</v>
      </c>
      <c r="AA8" s="7">
        <f t="shared" si="5"/>
        <v>2.9911290379033669E-2</v>
      </c>
      <c r="AB8" s="2">
        <v>0.21306068393772551</v>
      </c>
      <c r="AC8" s="2">
        <v>0.235346214053788</v>
      </c>
      <c r="AD8" s="2">
        <v>0.19276637516687534</v>
      </c>
      <c r="AE8" s="7">
        <f t="shared" si="0"/>
        <v>0.64117327315838879</v>
      </c>
      <c r="AF8" s="7">
        <f t="shared" si="1"/>
        <v>21.191749230214683</v>
      </c>
      <c r="AG8" s="7">
        <f t="shared" si="2"/>
        <v>21.191749230214683</v>
      </c>
    </row>
    <row r="9" spans="1:33" x14ac:dyDescent="0.3">
      <c r="A9" t="s">
        <v>83</v>
      </c>
      <c r="B9" t="s">
        <v>98</v>
      </c>
      <c r="C9" s="2">
        <v>6.1798991755587319E-2</v>
      </c>
      <c r="D9" s="2">
        <v>0.1987372891086667</v>
      </c>
      <c r="E9" s="2">
        <v>0.35094484815353288</v>
      </c>
      <c r="F9" s="2">
        <v>2.7706295515247299</v>
      </c>
      <c r="G9" s="2">
        <v>0.47873968408383438</v>
      </c>
      <c r="H9" s="2">
        <v>8.8233902244785583</v>
      </c>
      <c r="I9" s="2">
        <v>0.5349848155208563</v>
      </c>
      <c r="J9" s="2">
        <v>1.142350063748071</v>
      </c>
      <c r="K9" s="2">
        <v>3.9491950873884765</v>
      </c>
      <c r="L9" s="2">
        <v>0.23183489063442339</v>
      </c>
      <c r="M9" s="2">
        <v>0.90374417031019671</v>
      </c>
      <c r="N9" s="2">
        <v>0.64416392385774435</v>
      </c>
      <c r="O9" s="2">
        <v>0.21184470542369799</v>
      </c>
      <c r="P9" s="2">
        <v>0.78118358100370588</v>
      </c>
      <c r="Q9" s="2">
        <v>0</v>
      </c>
      <c r="R9" s="7">
        <f t="shared" si="3"/>
        <v>21.083541826992079</v>
      </c>
      <c r="S9" s="2">
        <v>11.728499625255111</v>
      </c>
      <c r="T9" s="2">
        <v>0</v>
      </c>
      <c r="U9" s="2">
        <v>0.15850802380311838</v>
      </c>
      <c r="V9" s="2">
        <v>0.19991185138502626</v>
      </c>
      <c r="W9" s="7">
        <f t="shared" si="4"/>
        <v>12.086919500443257</v>
      </c>
      <c r="X9" s="2">
        <v>9.9541769659408433E-2</v>
      </c>
      <c r="Y9" s="2">
        <v>0</v>
      </c>
      <c r="Z9" s="2">
        <v>0</v>
      </c>
      <c r="AA9" s="7">
        <f t="shared" si="5"/>
        <v>9.9541769659408433E-2</v>
      </c>
      <c r="AB9" s="2">
        <v>13.61551693275168</v>
      </c>
      <c r="AC9" s="2">
        <v>4.5061878043828241</v>
      </c>
      <c r="AD9" s="2">
        <v>3.6909091245187011</v>
      </c>
      <c r="AE9" s="7">
        <f t="shared" si="0"/>
        <v>21.812613861653205</v>
      </c>
      <c r="AF9" s="7">
        <f t="shared" si="1"/>
        <v>33.999075131755873</v>
      </c>
      <c r="AG9" s="7">
        <f t="shared" si="2"/>
        <v>55.082616958747948</v>
      </c>
    </row>
    <row r="10" spans="1:33" x14ac:dyDescent="0.3">
      <c r="A10" t="s">
        <v>84</v>
      </c>
      <c r="B10" t="s">
        <v>99</v>
      </c>
      <c r="C10" s="2">
        <v>4.4406403979904922E-3</v>
      </c>
      <c r="D10" s="2">
        <v>1.4799972545451011E-2</v>
      </c>
      <c r="E10" s="2">
        <v>2.5606252786335579E-2</v>
      </c>
      <c r="F10" s="2">
        <v>6.2978692623857205E-2</v>
      </c>
      <c r="G10" s="2">
        <v>0.23107272823464331</v>
      </c>
      <c r="H10" s="2">
        <v>0.94769221434588957</v>
      </c>
      <c r="I10" s="2">
        <v>1.805632467756745</v>
      </c>
      <c r="J10" s="2">
        <v>0.28923705357370344</v>
      </c>
      <c r="K10" s="2">
        <v>0.57851950800573082</v>
      </c>
      <c r="L10" s="2">
        <v>1.2026107226713134E-2</v>
      </c>
      <c r="M10" s="2">
        <v>0.13065702109052321</v>
      </c>
      <c r="N10" s="2">
        <v>0.11147115239177278</v>
      </c>
      <c r="O10" s="2">
        <v>0.10627336237008682</v>
      </c>
      <c r="P10" s="2">
        <v>0.22696238331377522</v>
      </c>
      <c r="Q10" s="2">
        <v>0</v>
      </c>
      <c r="R10" s="7">
        <f t="shared" si="3"/>
        <v>4.5473695566632166</v>
      </c>
      <c r="S10" s="2">
        <v>16.3917115245949</v>
      </c>
      <c r="T10" s="2">
        <v>0</v>
      </c>
      <c r="U10" s="2">
        <v>0</v>
      </c>
      <c r="V10" s="2">
        <v>0</v>
      </c>
      <c r="W10" s="7">
        <f t="shared" si="4"/>
        <v>16.3917115245949</v>
      </c>
      <c r="X10" s="2">
        <v>0</v>
      </c>
      <c r="Y10" s="2">
        <v>0</v>
      </c>
      <c r="Z10" s="2">
        <v>0</v>
      </c>
      <c r="AA10" s="7">
        <f t="shared" si="5"/>
        <v>0</v>
      </c>
      <c r="AB10" s="2">
        <v>15.24820438732495</v>
      </c>
      <c r="AC10" s="2">
        <v>7.2457957289039152</v>
      </c>
      <c r="AD10" s="2">
        <v>5.9348555211566341</v>
      </c>
      <c r="AE10" s="7">
        <f t="shared" si="0"/>
        <v>28.428855637385499</v>
      </c>
      <c r="AF10" s="7">
        <f t="shared" si="1"/>
        <v>44.820567161980399</v>
      </c>
      <c r="AG10" s="7">
        <f t="shared" si="2"/>
        <v>49.36793671864362</v>
      </c>
    </row>
    <row r="11" spans="1:33" x14ac:dyDescent="0.3">
      <c r="A11" t="s">
        <v>85</v>
      </c>
      <c r="B11" t="s">
        <v>100</v>
      </c>
      <c r="C11" s="2">
        <v>3.7467212796767388E-2</v>
      </c>
      <c r="D11" s="2">
        <v>5.7403448563999246E-2</v>
      </c>
      <c r="E11" s="2">
        <v>0.27790134863456256</v>
      </c>
      <c r="F11" s="2">
        <v>0.47991049367979427</v>
      </c>
      <c r="G11" s="2">
        <v>0.2483372149998781</v>
      </c>
      <c r="H11" s="2">
        <v>1.1714008596565058</v>
      </c>
      <c r="I11" s="2">
        <v>0.65603351142523081</v>
      </c>
      <c r="J11" s="2">
        <v>8.4590314608435406</v>
      </c>
      <c r="K11" s="2">
        <v>5.6257471561994974</v>
      </c>
      <c r="L11" s="2">
        <v>1.0222649813415945</v>
      </c>
      <c r="M11" s="2">
        <v>3.3128904614702721</v>
      </c>
      <c r="N11" s="2">
        <v>1.025848067168065</v>
      </c>
      <c r="O11" s="2">
        <v>0.3081308299662312</v>
      </c>
      <c r="P11" s="2">
        <v>0.84922954255404448</v>
      </c>
      <c r="Q11" s="2">
        <v>0</v>
      </c>
      <c r="R11" s="7">
        <f t="shared" si="3"/>
        <v>23.531596589299983</v>
      </c>
      <c r="S11" s="2">
        <v>8.2937868408828077</v>
      </c>
      <c r="T11" s="2">
        <v>0.89301818264818866</v>
      </c>
      <c r="U11" s="2">
        <v>0.36988987659138572</v>
      </c>
      <c r="V11" s="2">
        <v>0.67216287162973909</v>
      </c>
      <c r="W11" s="7">
        <f t="shared" si="4"/>
        <v>10.228857771752121</v>
      </c>
      <c r="X11" s="2">
        <v>12.095331683017658</v>
      </c>
      <c r="Y11" s="2">
        <v>-1.9328826798646958E-2</v>
      </c>
      <c r="Z11" s="2">
        <v>0.37343924694401576</v>
      </c>
      <c r="AA11" s="7">
        <f t="shared" si="5"/>
        <v>12.449442103163026</v>
      </c>
      <c r="AB11" s="2">
        <v>16.838778526836141</v>
      </c>
      <c r="AC11" s="2">
        <v>8.1123041847606707</v>
      </c>
      <c r="AD11" s="2">
        <v>9.7956031374301542</v>
      </c>
      <c r="AE11" s="7">
        <f t="shared" si="0"/>
        <v>34.746685849026967</v>
      </c>
      <c r="AF11" s="7">
        <f t="shared" si="1"/>
        <v>57.424985723942115</v>
      </c>
      <c r="AG11" s="7">
        <f t="shared" si="2"/>
        <v>80.956582313242095</v>
      </c>
    </row>
    <row r="12" spans="1:33" x14ac:dyDescent="0.3">
      <c r="A12" t="s">
        <v>86</v>
      </c>
      <c r="B12" t="s">
        <v>101</v>
      </c>
      <c r="C12" s="2">
        <v>5.097589195055114E-2</v>
      </c>
      <c r="D12" s="2">
        <v>0.1123252470859067</v>
      </c>
      <c r="E12" s="2">
        <v>0.3347811383305721</v>
      </c>
      <c r="F12" s="2">
        <v>0.2730691060182534</v>
      </c>
      <c r="G12" s="2">
        <v>0.22955520871702817</v>
      </c>
      <c r="H12" s="2">
        <v>0.57905947341637032</v>
      </c>
      <c r="I12" s="2">
        <v>0.42539644140653909</v>
      </c>
      <c r="J12" s="2">
        <v>1.0603209669935414</v>
      </c>
      <c r="K12" s="2">
        <v>5.9688116865234235</v>
      </c>
      <c r="L12" s="2">
        <v>5.1508563371463634</v>
      </c>
      <c r="M12" s="2">
        <v>1.3613723034567584</v>
      </c>
      <c r="N12" s="2">
        <v>0.5132703013141332</v>
      </c>
      <c r="O12" s="2">
        <v>0.3172271094768862</v>
      </c>
      <c r="P12" s="2">
        <v>0.48323378724592519</v>
      </c>
      <c r="Q12" s="2">
        <v>0</v>
      </c>
      <c r="R12" s="7">
        <f t="shared" si="3"/>
        <v>16.860254999082251</v>
      </c>
      <c r="S12" s="2">
        <v>9.2028744533561966</v>
      </c>
      <c r="T12" s="2">
        <v>4.434238895076964E-2</v>
      </c>
      <c r="U12" s="2">
        <v>0</v>
      </c>
      <c r="V12" s="2">
        <v>0</v>
      </c>
      <c r="W12" s="7">
        <f t="shared" si="4"/>
        <v>9.2472168423069654</v>
      </c>
      <c r="X12" s="2">
        <v>9.9459485329518281E-3</v>
      </c>
      <c r="Y12" s="2">
        <v>0</v>
      </c>
      <c r="Z12" s="2">
        <v>0</v>
      </c>
      <c r="AA12" s="7">
        <f t="shared" si="5"/>
        <v>9.9459485329518281E-3</v>
      </c>
      <c r="AB12" s="2">
        <v>22.410778603939942</v>
      </c>
      <c r="AC12" s="2">
        <v>15.527411454536162</v>
      </c>
      <c r="AD12" s="2">
        <v>12.718126075873363</v>
      </c>
      <c r="AE12" s="7">
        <f t="shared" si="0"/>
        <v>50.656316134349467</v>
      </c>
      <c r="AF12" s="7">
        <f t="shared" si="1"/>
        <v>59.913478925189381</v>
      </c>
      <c r="AG12" s="7">
        <f t="shared" si="2"/>
        <v>76.773733924271625</v>
      </c>
    </row>
    <row r="13" spans="1:33" x14ac:dyDescent="0.3">
      <c r="A13" t="s">
        <v>87</v>
      </c>
      <c r="B13" t="s">
        <v>102</v>
      </c>
      <c r="C13" s="2">
        <v>4.8402272443698609E-2</v>
      </c>
      <c r="D13" s="2">
        <v>6.6931155895461308E-2</v>
      </c>
      <c r="E13" s="2">
        <v>0.88665998500502752</v>
      </c>
      <c r="F13" s="2">
        <v>0.58675425300168826</v>
      </c>
      <c r="G13" s="2">
        <v>0.91634255957543587</v>
      </c>
      <c r="H13" s="2">
        <v>0.64595741829116882</v>
      </c>
      <c r="I13" s="2">
        <v>0.61484197827994769</v>
      </c>
      <c r="J13" s="2">
        <v>2.2950937133677969</v>
      </c>
      <c r="K13" s="2">
        <v>2.5824168340279083</v>
      </c>
      <c r="L13" s="2">
        <v>3.5740732492749903</v>
      </c>
      <c r="M13" s="2">
        <v>1.950169646351485</v>
      </c>
      <c r="N13" s="2">
        <v>0.96950579341661447</v>
      </c>
      <c r="O13" s="2">
        <v>0.22510734569634547</v>
      </c>
      <c r="P13" s="2">
        <v>0.94184531587116016</v>
      </c>
      <c r="Q13" s="2">
        <v>0</v>
      </c>
      <c r="R13" s="7">
        <f t="shared" si="3"/>
        <v>16.30410152049873</v>
      </c>
      <c r="S13" s="2">
        <v>60.762049860581349</v>
      </c>
      <c r="T13" s="2">
        <v>0.29859831507937484</v>
      </c>
      <c r="U13" s="2">
        <v>0</v>
      </c>
      <c r="V13" s="2">
        <v>0</v>
      </c>
      <c r="W13" s="7">
        <f t="shared" si="4"/>
        <v>61.060648175660724</v>
      </c>
      <c r="X13" s="2">
        <v>3.2396776675719945</v>
      </c>
      <c r="Y13" s="2">
        <v>0</v>
      </c>
      <c r="Z13" s="2">
        <v>4.3340140019070154E-2</v>
      </c>
      <c r="AA13" s="7">
        <f t="shared" si="5"/>
        <v>3.2830178075910648</v>
      </c>
      <c r="AB13" s="2">
        <v>4.635801876775739</v>
      </c>
      <c r="AC13" s="2">
        <v>2.0466196623178408</v>
      </c>
      <c r="AD13" s="2">
        <v>0.99062984315592006</v>
      </c>
      <c r="AE13" s="7">
        <f t="shared" si="0"/>
        <v>7.6730513822495006</v>
      </c>
      <c r="AF13" s="7">
        <f t="shared" si="1"/>
        <v>72.016717365501279</v>
      </c>
      <c r="AG13" s="7">
        <f t="shared" si="2"/>
        <v>88.320818886000012</v>
      </c>
    </row>
    <row r="14" spans="1:33" x14ac:dyDescent="0.3">
      <c r="A14" t="s">
        <v>88</v>
      </c>
      <c r="B14" t="s">
        <v>103</v>
      </c>
      <c r="C14" s="2">
        <v>2.2862483247389678E-2</v>
      </c>
      <c r="D14" s="2">
        <v>6.479366971345768E-2</v>
      </c>
      <c r="E14" s="2">
        <v>0.32425878598472152</v>
      </c>
      <c r="F14" s="2">
        <v>0.27995513778580078</v>
      </c>
      <c r="G14" s="2">
        <v>0.56279676746201202</v>
      </c>
      <c r="H14" s="2">
        <v>0.62816837151686833</v>
      </c>
      <c r="I14" s="2">
        <v>0.43546880684670691</v>
      </c>
      <c r="J14" s="2">
        <v>3.1910575495040798</v>
      </c>
      <c r="K14" s="2">
        <v>6.9213144787261678</v>
      </c>
      <c r="L14" s="2">
        <v>1.2541798017697305</v>
      </c>
      <c r="M14" s="2">
        <v>5.773559541125441</v>
      </c>
      <c r="N14" s="2">
        <v>1.6184749700540455</v>
      </c>
      <c r="O14" s="2">
        <v>0.11641163890418987</v>
      </c>
      <c r="P14" s="2">
        <v>0.81531454936271397</v>
      </c>
      <c r="Q14" s="2">
        <v>0</v>
      </c>
      <c r="R14" s="7">
        <f t="shared" si="3"/>
        <v>22.008616552003325</v>
      </c>
      <c r="S14" s="2">
        <v>0.18696136160419144</v>
      </c>
      <c r="T14" s="2">
        <v>6.4407939258101163E-3</v>
      </c>
      <c r="U14" s="2">
        <v>0</v>
      </c>
      <c r="V14" s="2">
        <v>0</v>
      </c>
      <c r="W14" s="7">
        <f t="shared" si="4"/>
        <v>0.19340215553000156</v>
      </c>
      <c r="X14" s="2">
        <v>1.4345548187491362</v>
      </c>
      <c r="Y14" s="2">
        <v>0</v>
      </c>
      <c r="Z14" s="2">
        <v>0.21287236765554149</v>
      </c>
      <c r="AA14" s="7">
        <f t="shared" si="5"/>
        <v>1.6474271864046777</v>
      </c>
      <c r="AB14" s="2">
        <v>11.448378984675077</v>
      </c>
      <c r="AC14" s="2">
        <v>5.178743624811136</v>
      </c>
      <c r="AD14" s="2">
        <v>3.8243505281857679</v>
      </c>
      <c r="AE14" s="7">
        <f t="shared" si="0"/>
        <v>20.451473137671982</v>
      </c>
      <c r="AF14" s="7">
        <f t="shared" si="1"/>
        <v>22.292302479606661</v>
      </c>
      <c r="AG14" s="7">
        <f t="shared" si="2"/>
        <v>44.300919031609986</v>
      </c>
    </row>
    <row r="15" spans="1:33" x14ac:dyDescent="0.3">
      <c r="A15" t="s">
        <v>89</v>
      </c>
      <c r="B15" t="s">
        <v>104</v>
      </c>
      <c r="C15" s="2">
        <v>0.10764096631102595</v>
      </c>
      <c r="D15" s="2">
        <v>0.12626293707508221</v>
      </c>
      <c r="E15" s="2">
        <v>1.8378212698720626</v>
      </c>
      <c r="F15" s="2">
        <v>0.42252354546298271</v>
      </c>
      <c r="G15" s="2">
        <v>0.29657317054199689</v>
      </c>
      <c r="H15" s="2">
        <v>1.6706979268398925</v>
      </c>
      <c r="I15" s="2">
        <v>0.61093554630232305</v>
      </c>
      <c r="J15" s="2">
        <v>4.331054005552895</v>
      </c>
      <c r="K15" s="2">
        <v>2.7477846176772105</v>
      </c>
      <c r="L15" s="2">
        <v>1.04667514100884</v>
      </c>
      <c r="M15" s="2">
        <v>2.5651824712192397</v>
      </c>
      <c r="N15" s="2">
        <v>3.8034522533451303</v>
      </c>
      <c r="O15" s="2">
        <v>0.56996216450615222</v>
      </c>
      <c r="P15" s="2">
        <v>1.0311549151589698</v>
      </c>
      <c r="Q15" s="2">
        <v>0</v>
      </c>
      <c r="R15" s="7">
        <f t="shared" si="3"/>
        <v>21.167720930873806</v>
      </c>
      <c r="S15" s="2">
        <v>4.1168047612111636</v>
      </c>
      <c r="T15" s="2">
        <v>2.6082058147606548</v>
      </c>
      <c r="U15" s="2">
        <v>0</v>
      </c>
      <c r="V15" s="2">
        <v>0</v>
      </c>
      <c r="W15" s="7">
        <f t="shared" si="4"/>
        <v>6.7250105759718188</v>
      </c>
      <c r="X15" s="2">
        <v>0.23803410693592256</v>
      </c>
      <c r="Y15" s="2">
        <v>0</v>
      </c>
      <c r="Z15" s="2">
        <v>0.10383879174539841</v>
      </c>
      <c r="AA15" s="7">
        <f t="shared" si="5"/>
        <v>0.34187289868132098</v>
      </c>
      <c r="AB15" s="2">
        <v>2.1210011255301002</v>
      </c>
      <c r="AC15" s="2">
        <v>2.0264861354666963</v>
      </c>
      <c r="AD15" s="2">
        <v>1.5556490987619165</v>
      </c>
      <c r="AE15" s="7">
        <f t="shared" si="0"/>
        <v>5.7031363597587132</v>
      </c>
      <c r="AF15" s="7">
        <f t="shared" si="1"/>
        <v>12.770019834411853</v>
      </c>
      <c r="AG15" s="7">
        <f t="shared" si="2"/>
        <v>33.93774076528566</v>
      </c>
    </row>
    <row r="16" spans="1:33" x14ac:dyDescent="0.3">
      <c r="A16" t="s">
        <v>90</v>
      </c>
      <c r="B16" t="s">
        <v>105</v>
      </c>
      <c r="C16" s="2">
        <v>2.0368544337472949E-3</v>
      </c>
      <c r="D16" s="2">
        <v>1.111961750673599E-2</v>
      </c>
      <c r="E16" s="2">
        <v>6.5208788789943468E-3</v>
      </c>
      <c r="F16" s="2">
        <v>6.7006348208083896E-3</v>
      </c>
      <c r="G16" s="2">
        <v>9.836320870946505E-3</v>
      </c>
      <c r="H16" s="2">
        <v>6.3280944056793133E-3</v>
      </c>
      <c r="I16" s="2">
        <v>1.7428435771636087E-2</v>
      </c>
      <c r="J16" s="2">
        <v>0.25341142674431716</v>
      </c>
      <c r="K16" s="2">
        <v>6.5136082235611445E-2</v>
      </c>
      <c r="L16" s="2">
        <v>6.6693414631502166E-3</v>
      </c>
      <c r="M16" s="2">
        <v>7.8811706245787941E-2</v>
      </c>
      <c r="N16" s="2">
        <v>9.9527553428861937E-2</v>
      </c>
      <c r="O16" s="2">
        <v>1.3599926545514605</v>
      </c>
      <c r="P16" s="2">
        <v>0.12558418959268297</v>
      </c>
      <c r="Q16" s="2">
        <v>0</v>
      </c>
      <c r="R16" s="7">
        <f t="shared" si="3"/>
        <v>2.0491037909504199</v>
      </c>
      <c r="S16" s="2">
        <v>3.6809513208429165</v>
      </c>
      <c r="T16" s="2">
        <v>2.9193845644311676</v>
      </c>
      <c r="U16" s="2">
        <v>20.872674379619507</v>
      </c>
      <c r="V16" s="2">
        <v>7.380974055627413</v>
      </c>
      <c r="W16" s="7">
        <f t="shared" si="4"/>
        <v>34.853984320521008</v>
      </c>
      <c r="X16" s="2">
        <v>4.2185577030922241</v>
      </c>
      <c r="Y16" s="2">
        <v>0</v>
      </c>
      <c r="Z16" s="2">
        <v>0</v>
      </c>
      <c r="AA16" s="7">
        <f t="shared" si="5"/>
        <v>4.2185577030922241</v>
      </c>
      <c r="AB16" s="2">
        <v>7.0596121849100202</v>
      </c>
      <c r="AC16" s="2">
        <v>0.23585732267171761</v>
      </c>
      <c r="AD16" s="2">
        <v>1.3609597191531682</v>
      </c>
      <c r="AE16" s="7">
        <f t="shared" si="0"/>
        <v>8.6564292267349057</v>
      </c>
      <c r="AF16" s="7">
        <f t="shared" si="1"/>
        <v>47.728971250348138</v>
      </c>
      <c r="AG16" s="7">
        <f t="shared" si="2"/>
        <v>49.778075041298557</v>
      </c>
    </row>
    <row r="17" spans="1:33" x14ac:dyDescent="0.3">
      <c r="A17" t="s">
        <v>91</v>
      </c>
      <c r="B17" t="s">
        <v>106</v>
      </c>
      <c r="C17" s="2">
        <v>1.2776044942161625E-2</v>
      </c>
      <c r="D17" s="2">
        <v>2.1003406404680645E-2</v>
      </c>
      <c r="E17" s="2">
        <v>0.25504457367543204</v>
      </c>
      <c r="F17" s="2">
        <v>6.1531248113753045E-2</v>
      </c>
      <c r="G17" s="2">
        <v>8.7647965713231121E-2</v>
      </c>
      <c r="H17" s="2">
        <v>0.51291579931086984</v>
      </c>
      <c r="I17" s="2">
        <v>0.11903905792657013</v>
      </c>
      <c r="J17" s="2">
        <v>0.44848334015796254</v>
      </c>
      <c r="K17" s="2">
        <v>1.2216216591197189</v>
      </c>
      <c r="L17" s="2">
        <v>1.3613861054951979</v>
      </c>
      <c r="M17" s="2">
        <v>0.83277659685126137</v>
      </c>
      <c r="N17" s="2">
        <v>0.19318911004762321</v>
      </c>
      <c r="O17" s="2">
        <v>0.30629400311760091</v>
      </c>
      <c r="P17" s="2">
        <v>2.4902137907098005</v>
      </c>
      <c r="Q17" s="2">
        <v>0</v>
      </c>
      <c r="R17" s="7">
        <f t="shared" si="3"/>
        <v>7.9239227015858633</v>
      </c>
      <c r="S17" s="2">
        <v>4.5472149551780232</v>
      </c>
      <c r="T17" s="2">
        <v>5.8565970780622072</v>
      </c>
      <c r="U17" s="2">
        <v>14.613300929044017</v>
      </c>
      <c r="V17" s="2">
        <v>17.408724160153724</v>
      </c>
      <c r="W17" s="7">
        <f t="shared" si="4"/>
        <v>42.425837122437969</v>
      </c>
      <c r="X17" s="2">
        <v>0.40505988543655613</v>
      </c>
      <c r="Y17" s="2">
        <v>0</v>
      </c>
      <c r="Z17" s="2">
        <v>9.5231643490414943E-3</v>
      </c>
      <c r="AA17" s="7">
        <f t="shared" si="5"/>
        <v>0.41458304978559762</v>
      </c>
      <c r="AB17" s="2">
        <v>0.52146012497267313</v>
      </c>
      <c r="AC17" s="2">
        <v>0.24527094037077851</v>
      </c>
      <c r="AD17" s="2">
        <v>0.20580806343993899</v>
      </c>
      <c r="AE17" s="7">
        <f t="shared" si="0"/>
        <v>0.97253912878339055</v>
      </c>
      <c r="AF17" s="7">
        <f t="shared" si="1"/>
        <v>43.812959301006956</v>
      </c>
      <c r="AG17" s="7">
        <f t="shared" si="2"/>
        <v>51.736882002592822</v>
      </c>
    </row>
    <row r="18" spans="1:33" x14ac:dyDescent="0.3">
      <c r="A18" t="s">
        <v>92</v>
      </c>
      <c r="B18" t="s">
        <v>107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7">
        <f t="shared" si="3"/>
        <v>0</v>
      </c>
      <c r="S18" s="2">
        <v>1.0181732374794623</v>
      </c>
      <c r="T18" s="2">
        <v>0</v>
      </c>
      <c r="U18" s="2">
        <v>0</v>
      </c>
      <c r="V18" s="2">
        <v>0</v>
      </c>
      <c r="W18" s="7">
        <f t="shared" si="4"/>
        <v>1.0181732374794623</v>
      </c>
      <c r="X18" s="2">
        <v>0</v>
      </c>
      <c r="Y18" s="2">
        <v>0</v>
      </c>
      <c r="Z18" s="2">
        <v>0</v>
      </c>
      <c r="AA18" s="7">
        <f t="shared" si="5"/>
        <v>0</v>
      </c>
      <c r="AB18" s="2">
        <v>8.2399933028269434E-3</v>
      </c>
      <c r="AC18" s="2">
        <v>4.1958248106419441E-3</v>
      </c>
      <c r="AD18" s="2">
        <v>2.9320221568341293E-3</v>
      </c>
      <c r="AE18" s="7">
        <f t="shared" si="0"/>
        <v>1.5367840270303017E-2</v>
      </c>
      <c r="AF18" s="7">
        <f t="shared" si="1"/>
        <v>1.0335410777497653</v>
      </c>
      <c r="AG18" s="7">
        <f t="shared" si="2"/>
        <v>1.0335410777497653</v>
      </c>
    </row>
    <row r="19" spans="1:33" x14ac:dyDescent="0.3">
      <c r="A19" s="5" t="s">
        <v>0</v>
      </c>
      <c r="B19" s="5" t="s">
        <v>1</v>
      </c>
      <c r="C19" s="6">
        <f>SUM(C4:C18)</f>
        <v>2.9658045366454835</v>
      </c>
      <c r="D19" s="6">
        <f t="shared" ref="D19:AD19" si="6">SUM(D4:D18)</f>
        <v>5.905289661281957</v>
      </c>
      <c r="E19" s="6">
        <f t="shared" si="6"/>
        <v>18.464923475754439</v>
      </c>
      <c r="F19" s="6">
        <f t="shared" si="6"/>
        <v>7.3966726917776002</v>
      </c>
      <c r="G19" s="6">
        <f t="shared" si="6"/>
        <v>6.6674974229982444</v>
      </c>
      <c r="H19" s="6">
        <f t="shared" si="6"/>
        <v>18.109254270703019</v>
      </c>
      <c r="I19" s="6">
        <f t="shared" si="6"/>
        <v>10.030911576371047</v>
      </c>
      <c r="J19" s="6">
        <f t="shared" si="6"/>
        <v>27.408345730098329</v>
      </c>
      <c r="K19" s="6">
        <f t="shared" si="6"/>
        <v>33.914081960002491</v>
      </c>
      <c r="L19" s="6">
        <f t="shared" si="6"/>
        <v>19.448227795326545</v>
      </c>
      <c r="M19" s="6">
        <f t="shared" si="6"/>
        <v>19.536838179897856</v>
      </c>
      <c r="N19" s="6">
        <f t="shared" si="6"/>
        <v>11.105620255869971</v>
      </c>
      <c r="O19" s="6">
        <f t="shared" si="6"/>
        <v>5.5083634261281658</v>
      </c>
      <c r="P19" s="6">
        <f t="shared" si="6"/>
        <v>13.310949964487268</v>
      </c>
      <c r="Q19" s="6">
        <f t="shared" si="6"/>
        <v>0</v>
      </c>
      <c r="R19" s="8">
        <f t="shared" si="3"/>
        <v>199.77278094734245</v>
      </c>
      <c r="S19" s="6">
        <f t="shared" si="6"/>
        <v>162.48586269883134</v>
      </c>
      <c r="T19" s="6">
        <f t="shared" si="6"/>
        <v>12.626587137858174</v>
      </c>
      <c r="U19" s="6">
        <f t="shared" si="6"/>
        <v>36.459489155643304</v>
      </c>
      <c r="V19" s="6">
        <f t="shared" si="6"/>
        <v>27.112513805089399</v>
      </c>
      <c r="W19" s="8">
        <f t="shared" si="4"/>
        <v>238.68445279742221</v>
      </c>
      <c r="X19" s="6">
        <f t="shared" si="6"/>
        <v>47.867716720583907</v>
      </c>
      <c r="Y19" s="6">
        <f t="shared" si="6"/>
        <v>5.8782835835075029E-2</v>
      </c>
      <c r="Z19" s="6">
        <f t="shared" si="6"/>
        <v>0.88175827561030584</v>
      </c>
      <c r="AA19" s="8">
        <f t="shared" si="5"/>
        <v>48.808257832029291</v>
      </c>
      <c r="AB19" s="6">
        <f t="shared" si="6"/>
        <v>139.43032897247562</v>
      </c>
      <c r="AC19" s="6">
        <f t="shared" si="6"/>
        <v>60.061684413824352</v>
      </c>
      <c r="AD19" s="6">
        <f t="shared" si="6"/>
        <v>53.307724992158349</v>
      </c>
      <c r="AE19" s="8">
        <f t="shared" si="0"/>
        <v>252.7997383784583</v>
      </c>
      <c r="AF19" s="8">
        <f t="shared" si="1"/>
        <v>540.2924490079098</v>
      </c>
      <c r="AG19" s="8">
        <f t="shared" si="2"/>
        <v>740.06522995525222</v>
      </c>
    </row>
    <row r="20" spans="1:33" x14ac:dyDescent="0.3">
      <c r="B20" t="s">
        <v>108</v>
      </c>
      <c r="C20" s="2">
        <v>1.6354406633811627</v>
      </c>
      <c r="D20" s="2">
        <v>4.2900811974782922</v>
      </c>
      <c r="E20" s="2">
        <v>18.222257076355351</v>
      </c>
      <c r="F20" s="2">
        <v>12.733947141914166</v>
      </c>
      <c r="G20" s="2">
        <v>2.0942366275034456</v>
      </c>
      <c r="H20" s="2">
        <v>7.2046026154127203</v>
      </c>
      <c r="I20" s="2">
        <v>8.7174008363136917</v>
      </c>
      <c r="J20" s="2">
        <v>9.410686276159538</v>
      </c>
      <c r="K20" s="2">
        <v>22.662738485784523</v>
      </c>
      <c r="L20" s="2">
        <v>8.3560620389534499</v>
      </c>
      <c r="M20" s="2">
        <v>8.3868378410298252</v>
      </c>
      <c r="N20" s="2">
        <v>4.0699231753331082</v>
      </c>
      <c r="O20" s="2">
        <v>1.7034319655099608</v>
      </c>
      <c r="P20" s="2">
        <v>15.392777625164612</v>
      </c>
      <c r="Q20" s="2">
        <v>0</v>
      </c>
      <c r="R20" s="7">
        <f t="shared" si="3"/>
        <v>124.88042356629386</v>
      </c>
      <c r="S20" s="2">
        <v>12.967766179017056</v>
      </c>
      <c r="T20" s="2">
        <v>0</v>
      </c>
      <c r="U20" s="2">
        <v>0.36549732722139228</v>
      </c>
      <c r="V20" s="2">
        <v>0</v>
      </c>
      <c r="W20" s="7">
        <f t="shared" si="4"/>
        <v>13.333263506238449</v>
      </c>
      <c r="X20" s="2">
        <v>5.8450813884947639</v>
      </c>
      <c r="Y20" s="2">
        <v>0.66963581146368056</v>
      </c>
      <c r="Z20" s="2">
        <v>9.8156520129097771E-2</v>
      </c>
      <c r="AA20" s="7">
        <f t="shared" si="5"/>
        <v>6.612873720087542</v>
      </c>
      <c r="AB20" s="2">
        <v>9.0772558152790292</v>
      </c>
      <c r="AC20" s="2">
        <v>3.6306961358305103</v>
      </c>
      <c r="AD20" s="2">
        <v>2.5925456610816933</v>
      </c>
      <c r="AE20" s="7">
        <f t="shared" si="0"/>
        <v>15.300497612191233</v>
      </c>
      <c r="AF20" s="7">
        <f t="shared" si="1"/>
        <v>35.246634838517224</v>
      </c>
      <c r="AG20" s="7">
        <f t="shared" si="2"/>
        <v>160.12705840481107</v>
      </c>
    </row>
    <row r="21" spans="1:33" x14ac:dyDescent="0.3">
      <c r="B21" t="s">
        <v>109</v>
      </c>
      <c r="C21" s="2">
        <v>0.43374730637500419</v>
      </c>
      <c r="D21" s="2">
        <v>0.994315694207208</v>
      </c>
      <c r="E21" s="2">
        <v>2.6824642396665244</v>
      </c>
      <c r="F21" s="2">
        <v>5.9133071494392553</v>
      </c>
      <c r="G21" s="2">
        <v>1.2497863744778628</v>
      </c>
      <c r="H21" s="2">
        <v>0.62232447840774352</v>
      </c>
      <c r="I21" s="2">
        <v>0.96860009292374272</v>
      </c>
      <c r="J21" s="2">
        <v>1.6294121114198492</v>
      </c>
      <c r="K21" s="2">
        <v>1.8130190788627616</v>
      </c>
      <c r="L21" s="2">
        <v>1.4107637208622705</v>
      </c>
      <c r="M21" s="2">
        <v>1.8261663040952034</v>
      </c>
      <c r="N21" s="2">
        <v>0.44546422814591269</v>
      </c>
      <c r="O21" s="2">
        <v>8.5887325992098876E-2</v>
      </c>
      <c r="P21" s="2">
        <v>2.5441010266101873</v>
      </c>
      <c r="Q21" s="2">
        <v>0</v>
      </c>
      <c r="R21" s="7">
        <f t="shared" si="3"/>
        <v>22.619359131485623</v>
      </c>
      <c r="S21" s="2">
        <v>3.4392771170436554</v>
      </c>
      <c r="T21" s="2">
        <v>0</v>
      </c>
      <c r="U21" s="2">
        <v>9.6936247654369298E-2</v>
      </c>
      <c r="V21" s="2">
        <v>0</v>
      </c>
      <c r="W21" s="7">
        <f t="shared" si="4"/>
        <v>3.5362133646980247</v>
      </c>
      <c r="X21" s="2">
        <v>1.5502172378181771</v>
      </c>
      <c r="Y21" s="2">
        <v>0.17759906304036746</v>
      </c>
      <c r="Z21" s="2">
        <v>2.6032816208152027E-2</v>
      </c>
      <c r="AA21" s="7">
        <f t="shared" si="5"/>
        <v>1.7538491170666966</v>
      </c>
      <c r="AB21" s="2">
        <v>2.4074461075305256</v>
      </c>
      <c r="AC21" s="2">
        <v>0.96292375776374395</v>
      </c>
      <c r="AD21" s="2">
        <v>0.68758819706949259</v>
      </c>
      <c r="AE21" s="7">
        <f t="shared" si="0"/>
        <v>4.0579580623637614</v>
      </c>
      <c r="AF21" s="7">
        <f t="shared" si="1"/>
        <v>9.3480205441284827</v>
      </c>
      <c r="AG21" s="7">
        <f t="shared" si="2"/>
        <v>31.967379675614104</v>
      </c>
    </row>
    <row r="22" spans="1:33" x14ac:dyDescent="0.3">
      <c r="B22" t="s">
        <v>110</v>
      </c>
      <c r="C22" s="2">
        <v>0.40530486005533167</v>
      </c>
      <c r="D22" s="2">
        <v>0.89376691614131043</v>
      </c>
      <c r="E22" s="2">
        <v>0.92498766885052608</v>
      </c>
      <c r="F22" s="2">
        <v>6.8206399924749102</v>
      </c>
      <c r="G22" s="2">
        <v>0.84445025302558296</v>
      </c>
      <c r="H22" s="2">
        <v>0.90955116074977926</v>
      </c>
      <c r="I22" s="2">
        <v>0.74846370816834662</v>
      </c>
      <c r="J22" s="2">
        <v>2.6270113633095535</v>
      </c>
      <c r="K22" s="2">
        <v>6.3455667760196635</v>
      </c>
      <c r="L22" s="2">
        <v>5.4260143110087415E-2</v>
      </c>
      <c r="M22" s="2">
        <v>1.7585305150546404</v>
      </c>
      <c r="N22" s="2">
        <v>0.16198699205305908</v>
      </c>
      <c r="O22" s="2">
        <v>0.21471831498024718</v>
      </c>
      <c r="P22" s="2">
        <v>2.3772747297832888</v>
      </c>
      <c r="Q22" s="2">
        <v>0</v>
      </c>
      <c r="R22" s="7">
        <f t="shared" si="3"/>
        <v>25.086513393776325</v>
      </c>
      <c r="S22" s="2">
        <v>3.2137507487129242</v>
      </c>
      <c r="T22" s="2">
        <v>0</v>
      </c>
      <c r="U22" s="2">
        <v>9.0579772398345096E-2</v>
      </c>
      <c r="V22" s="2">
        <v>0</v>
      </c>
      <c r="W22" s="7">
        <f t="shared" si="4"/>
        <v>3.3043305211112695</v>
      </c>
      <c r="X22" s="2">
        <v>1.4485636484530511</v>
      </c>
      <c r="Y22" s="2">
        <v>0.16595322284099917</v>
      </c>
      <c r="Z22" s="2">
        <v>2.4325746292863371E-2</v>
      </c>
      <c r="AA22" s="7">
        <f t="shared" si="5"/>
        <v>1.6388426175869137</v>
      </c>
      <c r="AB22" s="2">
        <v>2.2495807890039337</v>
      </c>
      <c r="AC22" s="2">
        <v>0.89978121627103969</v>
      </c>
      <c r="AD22" s="2">
        <v>0.64250044644198501</v>
      </c>
      <c r="AE22" s="7">
        <f t="shared" si="0"/>
        <v>3.7918624517169581</v>
      </c>
      <c r="AF22" s="7">
        <f t="shared" si="1"/>
        <v>8.7350355904151407</v>
      </c>
      <c r="AG22" s="7">
        <f t="shared" si="2"/>
        <v>33.821548984191466</v>
      </c>
    </row>
    <row r="23" spans="1:33" x14ac:dyDescent="0.3">
      <c r="A23" s="5" t="s">
        <v>2</v>
      </c>
      <c r="B23" s="5" t="s">
        <v>3</v>
      </c>
      <c r="C23" s="6">
        <f>SUM(C20:C22)</f>
        <v>2.4744928298114983</v>
      </c>
      <c r="D23" s="6">
        <f t="shared" ref="D23:AD23" si="7">SUM(D20:D22)</f>
        <v>6.1781638078268104</v>
      </c>
      <c r="E23" s="6">
        <f t="shared" si="7"/>
        <v>21.829708984872404</v>
      </c>
      <c r="F23" s="6">
        <f t="shared" si="7"/>
        <v>25.467894283828329</v>
      </c>
      <c r="G23" s="6">
        <f t="shared" si="7"/>
        <v>4.1884732550068913</v>
      </c>
      <c r="H23" s="6">
        <f t="shared" si="7"/>
        <v>8.736478254570244</v>
      </c>
      <c r="I23" s="6">
        <f t="shared" si="7"/>
        <v>10.43446463740578</v>
      </c>
      <c r="J23" s="6">
        <f t="shared" si="7"/>
        <v>13.66710975088894</v>
      </c>
      <c r="K23" s="6">
        <f t="shared" si="7"/>
        <v>30.821324340666948</v>
      </c>
      <c r="L23" s="6">
        <f t="shared" si="7"/>
        <v>9.8210859029258071</v>
      </c>
      <c r="M23" s="6">
        <f t="shared" si="7"/>
        <v>11.971534660179669</v>
      </c>
      <c r="N23" s="6">
        <f t="shared" si="7"/>
        <v>4.6773743955320803</v>
      </c>
      <c r="O23" s="6">
        <f t="shared" si="7"/>
        <v>2.0040376064823069</v>
      </c>
      <c r="P23" s="6">
        <f t="shared" si="7"/>
        <v>20.314153381558086</v>
      </c>
      <c r="Q23" s="6">
        <f t="shared" si="7"/>
        <v>0</v>
      </c>
      <c r="R23" s="8">
        <f t="shared" si="3"/>
        <v>172.58629609155577</v>
      </c>
      <c r="S23" s="6">
        <f t="shared" si="7"/>
        <v>19.620794044773639</v>
      </c>
      <c r="T23" s="6">
        <f t="shared" si="7"/>
        <v>0</v>
      </c>
      <c r="U23" s="6">
        <f t="shared" si="7"/>
        <v>0.55301334727410667</v>
      </c>
      <c r="V23" s="6">
        <f t="shared" si="7"/>
        <v>0</v>
      </c>
      <c r="W23" s="8">
        <f t="shared" si="4"/>
        <v>20.173807392047745</v>
      </c>
      <c r="X23" s="6">
        <f t="shared" si="7"/>
        <v>8.8438622747659927</v>
      </c>
      <c r="Y23" s="6">
        <f t="shared" si="7"/>
        <v>1.0131880973450471</v>
      </c>
      <c r="Z23" s="6">
        <f t="shared" si="7"/>
        <v>0.14851508263011318</v>
      </c>
      <c r="AA23" s="8">
        <f t="shared" si="5"/>
        <v>10.005565454741154</v>
      </c>
      <c r="AB23" s="6">
        <f t="shared" si="7"/>
        <v>13.734282711813488</v>
      </c>
      <c r="AC23" s="6">
        <f t="shared" si="7"/>
        <v>5.4934011098652942</v>
      </c>
      <c r="AD23" s="6">
        <f t="shared" si="7"/>
        <v>3.9226343045931706</v>
      </c>
      <c r="AE23" s="8">
        <f t="shared" si="0"/>
        <v>23.150318126271952</v>
      </c>
      <c r="AF23" s="8">
        <f t="shared" si="1"/>
        <v>53.329690973060849</v>
      </c>
      <c r="AG23" s="8">
        <f t="shared" si="2"/>
        <v>225.91598706461662</v>
      </c>
    </row>
    <row r="24" spans="1:33" x14ac:dyDescent="0.3">
      <c r="A24" s="5" t="s">
        <v>111</v>
      </c>
      <c r="B24" s="5" t="s">
        <v>112</v>
      </c>
      <c r="C24" s="6">
        <v>0.24342370446384495</v>
      </c>
      <c r="D24" s="6">
        <v>0.11912880327912273</v>
      </c>
      <c r="E24" s="6">
        <v>1.5219484701922341</v>
      </c>
      <c r="F24" s="6">
        <v>0.18204860622643609</v>
      </c>
      <c r="G24" s="6">
        <v>0.2003810769622639</v>
      </c>
      <c r="H24" s="6">
        <v>0.73985890031143209</v>
      </c>
      <c r="I24" s="6">
        <v>1.0396372677591346</v>
      </c>
      <c r="J24" s="6">
        <v>0.90400309228795128</v>
      </c>
      <c r="K24" s="6">
        <v>2.7453625647354629</v>
      </c>
      <c r="L24" s="6">
        <v>0.75740518764211395</v>
      </c>
      <c r="M24" s="6">
        <v>0.16306328686588722</v>
      </c>
      <c r="N24" s="6">
        <v>0.74295077016186029</v>
      </c>
      <c r="O24" s="6">
        <v>1.4897522283442708</v>
      </c>
      <c r="P24" s="6">
        <v>1.640188944497259</v>
      </c>
      <c r="Q24" s="6">
        <v>0</v>
      </c>
      <c r="R24" s="8">
        <f t="shared" si="3"/>
        <v>12.489152903729273</v>
      </c>
      <c r="S24" s="6">
        <v>14.231170711527856</v>
      </c>
      <c r="T24" s="6">
        <v>0</v>
      </c>
      <c r="U24" s="6">
        <v>0</v>
      </c>
      <c r="V24" s="6">
        <v>0</v>
      </c>
      <c r="W24" s="8">
        <f t="shared" si="4"/>
        <v>14.231170711527856</v>
      </c>
      <c r="X24" s="6">
        <v>3.0850733980727694</v>
      </c>
      <c r="Y24" s="6">
        <v>1.1543773238812982E-2</v>
      </c>
      <c r="Z24" s="6">
        <v>2.5307502869705383E-2</v>
      </c>
      <c r="AA24" s="8">
        <f t="shared" si="5"/>
        <v>3.1219246741812876</v>
      </c>
      <c r="AB24" s="6">
        <v>4.6719011183791714</v>
      </c>
      <c r="AC24" s="6">
        <v>1.8686543249040388</v>
      </c>
      <c r="AD24" s="6">
        <v>1.334336854654824</v>
      </c>
      <c r="AE24" s="8">
        <f t="shared" si="0"/>
        <v>7.8748922979380342</v>
      </c>
      <c r="AF24" s="8">
        <f t="shared" si="1"/>
        <v>25.227987683647179</v>
      </c>
      <c r="AG24" s="8">
        <f t="shared" si="2"/>
        <v>37.717140587376448</v>
      </c>
    </row>
    <row r="25" spans="1:33" x14ac:dyDescent="0.3">
      <c r="A25" t="s">
        <v>113</v>
      </c>
      <c r="B25" t="s">
        <v>114</v>
      </c>
      <c r="C25" s="2">
        <v>0.45985117367770417</v>
      </c>
      <c r="D25" s="2">
        <v>0.47168593490028948</v>
      </c>
      <c r="E25" s="2">
        <v>0.2792236366784196</v>
      </c>
      <c r="F25" s="2">
        <v>0.46510055598947653</v>
      </c>
      <c r="G25" s="2">
        <v>1.5992798887037314</v>
      </c>
      <c r="H25" s="2">
        <v>0.47147074501037334</v>
      </c>
      <c r="I25" s="2">
        <v>0.82228212878373641</v>
      </c>
      <c r="J25" s="2">
        <v>0.35592003629142516</v>
      </c>
      <c r="K25" s="2">
        <v>0.68942811679001648</v>
      </c>
      <c r="L25" s="2">
        <v>0.1637912240732369</v>
      </c>
      <c r="M25" s="2">
        <v>0.48824460783384305</v>
      </c>
      <c r="N25" s="2">
        <v>0.35824977203735192</v>
      </c>
      <c r="O25" s="2">
        <v>0.10277635931962262</v>
      </c>
      <c r="P25" s="2">
        <v>8.2695819910772753E-2</v>
      </c>
      <c r="Q25" s="2">
        <v>0</v>
      </c>
      <c r="R25" s="7">
        <f t="shared" si="3"/>
        <v>6.8099999999999987</v>
      </c>
      <c r="S25" s="2">
        <v>0</v>
      </c>
      <c r="T25" s="2">
        <v>0</v>
      </c>
      <c r="U25" s="2">
        <v>0</v>
      </c>
      <c r="V25" s="2">
        <v>0</v>
      </c>
      <c r="W25" s="7">
        <f t="shared" si="4"/>
        <v>0</v>
      </c>
      <c r="X25" s="2">
        <v>0</v>
      </c>
      <c r="Y25" s="2">
        <v>0</v>
      </c>
      <c r="Z25" s="2">
        <v>0</v>
      </c>
      <c r="AA25" s="7">
        <f t="shared" si="5"/>
        <v>0</v>
      </c>
      <c r="AB25" s="2">
        <v>0</v>
      </c>
      <c r="AC25" s="2">
        <v>0</v>
      </c>
      <c r="AD25" s="2">
        <v>0</v>
      </c>
      <c r="AE25" s="7">
        <f t="shared" si="0"/>
        <v>0</v>
      </c>
      <c r="AF25" s="7">
        <f t="shared" si="1"/>
        <v>0</v>
      </c>
      <c r="AG25" s="7">
        <f t="shared" si="2"/>
        <v>6.8099999999999987</v>
      </c>
    </row>
    <row r="26" spans="1:33" x14ac:dyDescent="0.3">
      <c r="A26" t="s">
        <v>115</v>
      </c>
      <c r="B26" t="s">
        <v>116</v>
      </c>
      <c r="C26" s="2">
        <v>1.2046191699078503</v>
      </c>
      <c r="D26" s="2">
        <v>4.91094984509356</v>
      </c>
      <c r="E26" s="2">
        <v>12.26229765667456</v>
      </c>
      <c r="F26" s="2">
        <v>8.7473723082767112</v>
      </c>
      <c r="G26" s="2">
        <v>9.5276133776809644</v>
      </c>
      <c r="H26" s="2">
        <v>11.886844696622404</v>
      </c>
      <c r="I26" s="2">
        <v>11.59597497418949</v>
      </c>
      <c r="J26" s="2">
        <v>24.916940617764151</v>
      </c>
      <c r="K26" s="2">
        <v>27.252638339723713</v>
      </c>
      <c r="L26" s="2">
        <v>8.0593740974740875</v>
      </c>
      <c r="M26" s="2">
        <v>25.182119537710328</v>
      </c>
      <c r="N26" s="2">
        <v>17.155591009347887</v>
      </c>
      <c r="O26" s="2">
        <v>15.738550208922103</v>
      </c>
      <c r="P26" s="2">
        <v>25.175146008876357</v>
      </c>
      <c r="Q26" s="2">
        <v>1.3643688537138912</v>
      </c>
      <c r="R26" s="7">
        <f t="shared" si="3"/>
        <v>204.98040070197808</v>
      </c>
      <c r="S26" s="2">
        <v>0</v>
      </c>
      <c r="T26" s="2">
        <v>0</v>
      </c>
      <c r="U26" s="2">
        <v>0</v>
      </c>
      <c r="V26" s="2">
        <v>0</v>
      </c>
      <c r="W26" s="7">
        <f t="shared" si="4"/>
        <v>0</v>
      </c>
      <c r="X26" s="2">
        <v>0</v>
      </c>
      <c r="Y26" s="2">
        <v>0</v>
      </c>
      <c r="Z26" s="2">
        <v>0</v>
      </c>
      <c r="AA26" s="7">
        <f t="shared" si="5"/>
        <v>0</v>
      </c>
      <c r="AB26" s="2">
        <v>0</v>
      </c>
      <c r="AC26" s="2">
        <v>0</v>
      </c>
      <c r="AD26" s="2">
        <v>0</v>
      </c>
      <c r="AE26" s="7">
        <f t="shared" si="0"/>
        <v>0</v>
      </c>
      <c r="AF26" s="7">
        <f t="shared" si="1"/>
        <v>0</v>
      </c>
      <c r="AG26" s="7">
        <f t="shared" si="2"/>
        <v>204.98040070197808</v>
      </c>
    </row>
    <row r="27" spans="1:33" x14ac:dyDescent="0.3">
      <c r="A27" t="s">
        <v>117</v>
      </c>
      <c r="B27" t="s">
        <v>118</v>
      </c>
      <c r="C27" s="2">
        <v>2.3331706454226544</v>
      </c>
      <c r="D27" s="2">
        <v>2.5676240288312222</v>
      </c>
      <c r="E27" s="2">
        <v>5.8228172902459745</v>
      </c>
      <c r="F27" s="2">
        <v>2.1897802113084937</v>
      </c>
      <c r="G27" s="2">
        <v>3.4428770785845866</v>
      </c>
      <c r="H27" s="2">
        <v>4.0414924398324983</v>
      </c>
      <c r="I27" s="2">
        <v>4.5872383335930724</v>
      </c>
      <c r="J27" s="2">
        <v>16.79913924637691</v>
      </c>
      <c r="K27" s="2">
        <v>24.174856238919073</v>
      </c>
      <c r="L27" s="2">
        <v>49.076020837879071</v>
      </c>
      <c r="M27" s="2">
        <v>13.138130325686694</v>
      </c>
      <c r="N27" s="2">
        <v>7.6326653156641928</v>
      </c>
      <c r="O27" s="2">
        <v>3.0584431330702717</v>
      </c>
      <c r="P27" s="2">
        <v>4.5561469158066714</v>
      </c>
      <c r="Q27" s="2">
        <v>6.1972568005165575E-3</v>
      </c>
      <c r="R27" s="7">
        <f t="shared" si="3"/>
        <v>143.4265992980219</v>
      </c>
      <c r="S27" s="2">
        <v>0</v>
      </c>
      <c r="T27" s="2">
        <v>0</v>
      </c>
      <c r="U27" s="2">
        <v>0</v>
      </c>
      <c r="V27" s="2">
        <v>0</v>
      </c>
      <c r="W27" s="7">
        <f t="shared" si="4"/>
        <v>0</v>
      </c>
      <c r="X27" s="2">
        <v>0</v>
      </c>
      <c r="Y27" s="2">
        <v>0</v>
      </c>
      <c r="Z27" s="2">
        <v>0</v>
      </c>
      <c r="AA27" s="7">
        <f t="shared" si="5"/>
        <v>0</v>
      </c>
      <c r="AB27" s="2">
        <v>0</v>
      </c>
      <c r="AC27" s="2">
        <v>0</v>
      </c>
      <c r="AD27" s="2">
        <v>0</v>
      </c>
      <c r="AE27" s="7">
        <f t="shared" si="0"/>
        <v>0</v>
      </c>
      <c r="AF27" s="7">
        <f t="shared" si="1"/>
        <v>0</v>
      </c>
      <c r="AG27" s="7">
        <f t="shared" si="2"/>
        <v>143.4265992980219</v>
      </c>
    </row>
    <row r="28" spans="1:33" x14ac:dyDescent="0.3">
      <c r="A28" s="5" t="s">
        <v>4</v>
      </c>
      <c r="B28" s="5" t="s">
        <v>5</v>
      </c>
      <c r="C28" s="6">
        <f>SUM(C25:C27)</f>
        <v>3.9976409890082092</v>
      </c>
      <c r="D28" s="6">
        <f t="shared" ref="D28:AD28" si="8">SUM(D25:D27)</f>
        <v>7.9502598088250718</v>
      </c>
      <c r="E28" s="6">
        <f t="shared" si="8"/>
        <v>18.364338583598954</v>
      </c>
      <c r="F28" s="6">
        <f t="shared" si="8"/>
        <v>11.402253075574681</v>
      </c>
      <c r="G28" s="6">
        <f t="shared" si="8"/>
        <v>14.569770344969283</v>
      </c>
      <c r="H28" s="6">
        <f t="shared" si="8"/>
        <v>16.399807881465275</v>
      </c>
      <c r="I28" s="6">
        <f t="shared" si="8"/>
        <v>17.005495436566299</v>
      </c>
      <c r="J28" s="6">
        <f t="shared" si="8"/>
        <v>42.071999900432488</v>
      </c>
      <c r="K28" s="6">
        <f t="shared" si="8"/>
        <v>52.116922695432805</v>
      </c>
      <c r="L28" s="6">
        <f t="shared" si="8"/>
        <v>57.299186159426398</v>
      </c>
      <c r="M28" s="6">
        <f t="shared" si="8"/>
        <v>38.808494471230865</v>
      </c>
      <c r="N28" s="6">
        <f t="shared" si="8"/>
        <v>25.146506097049432</v>
      </c>
      <c r="O28" s="6">
        <f t="shared" si="8"/>
        <v>18.899769701311996</v>
      </c>
      <c r="P28" s="6">
        <f t="shared" si="8"/>
        <v>29.8139887445938</v>
      </c>
      <c r="Q28" s="6">
        <f t="shared" si="8"/>
        <v>1.3705661105144078</v>
      </c>
      <c r="R28" s="8">
        <f t="shared" si="3"/>
        <v>355.21699999999998</v>
      </c>
      <c r="S28" s="6">
        <f t="shared" si="8"/>
        <v>0</v>
      </c>
      <c r="T28" s="6">
        <f t="shared" si="8"/>
        <v>0</v>
      </c>
      <c r="U28" s="6">
        <f t="shared" si="8"/>
        <v>0</v>
      </c>
      <c r="V28" s="6">
        <f t="shared" si="8"/>
        <v>0</v>
      </c>
      <c r="W28" s="8">
        <f t="shared" si="4"/>
        <v>0</v>
      </c>
      <c r="X28" s="6">
        <f t="shared" si="8"/>
        <v>0</v>
      </c>
      <c r="Y28" s="6">
        <f t="shared" si="8"/>
        <v>0</v>
      </c>
      <c r="Z28" s="6">
        <f t="shared" si="8"/>
        <v>0</v>
      </c>
      <c r="AA28" s="8">
        <f t="shared" si="5"/>
        <v>0</v>
      </c>
      <c r="AB28" s="6">
        <f t="shared" si="8"/>
        <v>0</v>
      </c>
      <c r="AC28" s="6">
        <f t="shared" si="8"/>
        <v>0</v>
      </c>
      <c r="AD28" s="6">
        <f t="shared" si="8"/>
        <v>0</v>
      </c>
      <c r="AE28" s="8">
        <f t="shared" si="0"/>
        <v>0</v>
      </c>
      <c r="AF28" s="8">
        <f t="shared" si="1"/>
        <v>0</v>
      </c>
      <c r="AG28" s="8">
        <f t="shared" si="2"/>
        <v>355.21699999999998</v>
      </c>
    </row>
    <row r="29" spans="1:33" x14ac:dyDescent="0.3">
      <c r="A29" s="5" t="s">
        <v>6</v>
      </c>
      <c r="B29" s="5" t="s">
        <v>7</v>
      </c>
      <c r="C29" s="6">
        <f>C19+C23+C24+C28</f>
        <v>9.681362059929036</v>
      </c>
      <c r="D29" s="6">
        <f t="shared" ref="D29:AD29" si="9">D19+D23+D24+D28</f>
        <v>20.152842081212963</v>
      </c>
      <c r="E29" s="6">
        <f t="shared" si="9"/>
        <v>60.180919514418036</v>
      </c>
      <c r="F29" s="6">
        <f t="shared" si="9"/>
        <v>44.448868657407047</v>
      </c>
      <c r="G29" s="6">
        <f t="shared" si="9"/>
        <v>25.626122099936683</v>
      </c>
      <c r="H29" s="6">
        <f t="shared" si="9"/>
        <v>43.985399307049974</v>
      </c>
      <c r="I29" s="6">
        <f t="shared" si="9"/>
        <v>38.510508918102261</v>
      </c>
      <c r="J29" s="6">
        <f t="shared" si="9"/>
        <v>84.051458473707712</v>
      </c>
      <c r="K29" s="6">
        <f t="shared" si="9"/>
        <v>119.5976915608377</v>
      </c>
      <c r="L29" s="6">
        <f t="shared" si="9"/>
        <v>87.325905045320866</v>
      </c>
      <c r="M29" s="6">
        <f t="shared" si="9"/>
        <v>70.479930598174278</v>
      </c>
      <c r="N29" s="6">
        <f t="shared" si="9"/>
        <v>41.672451518613343</v>
      </c>
      <c r="O29" s="6">
        <f t="shared" si="9"/>
        <v>27.901922962266738</v>
      </c>
      <c r="P29" s="6">
        <f t="shared" si="9"/>
        <v>65.079281035136404</v>
      </c>
      <c r="Q29" s="6">
        <f t="shared" si="9"/>
        <v>1.3705661105144078</v>
      </c>
      <c r="R29" s="8">
        <f t="shared" si="3"/>
        <v>740.06522994262752</v>
      </c>
      <c r="S29" s="6">
        <f t="shared" si="9"/>
        <v>196.33782745513284</v>
      </c>
      <c r="T29" s="6">
        <f t="shared" si="9"/>
        <v>12.626587137858174</v>
      </c>
      <c r="U29" s="6">
        <f t="shared" si="9"/>
        <v>37.012502502917414</v>
      </c>
      <c r="V29" s="6">
        <f t="shared" si="9"/>
        <v>27.112513805089399</v>
      </c>
      <c r="W29" s="8">
        <f t="shared" si="4"/>
        <v>273.0894309009978</v>
      </c>
      <c r="X29" s="6">
        <f t="shared" si="9"/>
        <v>59.796652393422669</v>
      </c>
      <c r="Y29" s="6">
        <f t="shared" si="9"/>
        <v>1.0835147064189352</v>
      </c>
      <c r="Z29" s="6">
        <f t="shared" si="9"/>
        <v>1.0555808611101245</v>
      </c>
      <c r="AA29" s="8">
        <f t="shared" si="5"/>
        <v>61.93574796095173</v>
      </c>
      <c r="AB29" s="6">
        <f t="shared" si="9"/>
        <v>157.83651280266827</v>
      </c>
      <c r="AC29" s="6">
        <f t="shared" si="9"/>
        <v>67.423739848593684</v>
      </c>
      <c r="AD29" s="6">
        <f t="shared" si="9"/>
        <v>58.564696151406338</v>
      </c>
      <c r="AE29" s="8">
        <f t="shared" si="0"/>
        <v>283.8249488026683</v>
      </c>
      <c r="AF29" s="8">
        <f t="shared" si="1"/>
        <v>618.85012766461784</v>
      </c>
      <c r="AG29" s="8">
        <f t="shared" si="2"/>
        <v>1358.9153576072454</v>
      </c>
    </row>
  </sheetData>
  <mergeCells count="3">
    <mergeCell ref="S1:W1"/>
    <mergeCell ref="X1:AA1"/>
    <mergeCell ref="AB1:AE1"/>
  </mergeCells>
  <pageMargins left="0.7" right="0.7" top="0.75" bottom="0.75" header="0.3" footer="0.3"/>
  <pageSetup paperSize="9" orientation="portrait" r:id="rId1"/>
  <ignoredErrors>
    <ignoredError sqref="R19 R23 R29 W19 W23 W29 AA19 AA23 AA29" formula="1"/>
    <ignoredError sqref="G19 C28:Q28 S28:T28 U28:V28 X28 Y28:Z28 AB28:AD28" formulaRange="1"/>
    <ignoredError sqref="R28 W28 AA2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C24" sqref="C24"/>
    </sheetView>
  </sheetViews>
  <sheetFormatPr defaultRowHeight="14" x14ac:dyDescent="0.3"/>
  <cols>
    <col min="1" max="1" width="17" customWidth="1"/>
    <col min="2" max="2" width="53.33203125" customWidth="1"/>
    <col min="3" max="3" width="10.5" customWidth="1"/>
    <col min="13" max="13" width="10.75" customWidth="1"/>
    <col min="14" max="14" width="10.58203125" customWidth="1"/>
  </cols>
  <sheetData>
    <row r="1" spans="1:17" x14ac:dyDescent="0.3">
      <c r="A1" s="4" t="s">
        <v>30</v>
      </c>
    </row>
    <row r="3" spans="1:17" x14ac:dyDescent="0.3">
      <c r="A3" s="4" t="s">
        <v>32</v>
      </c>
      <c r="B3" s="4" t="s">
        <v>33</v>
      </c>
      <c r="C3" t="s">
        <v>79</v>
      </c>
      <c r="D3" t="s">
        <v>80</v>
      </c>
      <c r="E3" t="s">
        <v>81</v>
      </c>
      <c r="F3" t="s">
        <v>82</v>
      </c>
      <c r="G3">
        <v>47</v>
      </c>
      <c r="H3" t="s">
        <v>83</v>
      </c>
      <c r="I3" t="s">
        <v>84</v>
      </c>
      <c r="J3" t="s">
        <v>85</v>
      </c>
      <c r="K3" t="s">
        <v>86</v>
      </c>
      <c r="L3" t="s">
        <v>87</v>
      </c>
      <c r="M3" t="s">
        <v>88</v>
      </c>
      <c r="N3" t="s">
        <v>89</v>
      </c>
      <c r="O3" t="s">
        <v>90</v>
      </c>
      <c r="P3" t="s">
        <v>91</v>
      </c>
      <c r="Q3" t="s">
        <v>92</v>
      </c>
    </row>
    <row r="4" spans="1:17" x14ac:dyDescent="0.3">
      <c r="A4" t="s">
        <v>79</v>
      </c>
      <c r="B4" t="s">
        <v>93</v>
      </c>
      <c r="C4" s="15">
        <f>'IO table'!C4/'IO table'!C$29</f>
        <v>0.22485460435764848</v>
      </c>
      <c r="D4" s="15">
        <f>'IO table'!D4/'IO table'!D$29</f>
        <v>6.9634402243679019E-2</v>
      </c>
      <c r="E4" s="15">
        <f>'IO table'!E4/'IO table'!E$29</f>
        <v>7.4494036414022042E-3</v>
      </c>
      <c r="F4" s="15">
        <f>'IO table'!F4/'IO table'!F$29</f>
        <v>6.6818575500167841E-3</v>
      </c>
      <c r="G4" s="15">
        <f>'IO table'!G4/'IO table'!G$29</f>
        <v>1.4395088830180857E-2</v>
      </c>
      <c r="H4" s="15">
        <f>'IO table'!H4/'IO table'!H$29</f>
        <v>1.0377377240084928E-2</v>
      </c>
      <c r="I4" s="15">
        <f>'IO table'!I4/'IO table'!I$29</f>
        <v>1.4905998972044365E-2</v>
      </c>
      <c r="J4" s="15">
        <f>'IO table'!J4/'IO table'!J$29</f>
        <v>9.7186726636263078E-3</v>
      </c>
      <c r="K4" s="15">
        <f>'IO table'!K4/'IO table'!K$29</f>
        <v>3.7079523443537456E-3</v>
      </c>
      <c r="L4" s="15">
        <f>'IO table'!L4/'IO table'!L$29</f>
        <v>2.7024710453647754E-3</v>
      </c>
      <c r="M4" s="15">
        <f>'IO table'!M4/'IO table'!M$29</f>
        <v>6.9099839706902701E-3</v>
      </c>
      <c r="N4" s="15">
        <f>'IO table'!N4/'IO table'!N$29</f>
        <v>1.0591092638810608E-2</v>
      </c>
      <c r="O4" s="15">
        <f>'IO table'!O4/'IO table'!O$29</f>
        <v>2.8841767356831072E-2</v>
      </c>
      <c r="P4" s="15">
        <f>'IO table'!P4/'IO table'!P$29</f>
        <v>1.4535215283638598E-2</v>
      </c>
      <c r="Q4" s="15">
        <f>'IO table'!Q4/'IO table'!Q$29</f>
        <v>0</v>
      </c>
    </row>
    <row r="5" spans="1:17" x14ac:dyDescent="0.3">
      <c r="A5" t="s">
        <v>80</v>
      </c>
      <c r="B5" t="s">
        <v>94</v>
      </c>
      <c r="C5" s="15">
        <f>'IO table'!C5/'IO table'!C$29</f>
        <v>3.2687854747866056E-2</v>
      </c>
      <c r="D5" s="15">
        <f>'IO table'!D5/'IO table'!D$29</f>
        <v>0.15895039452014673</v>
      </c>
      <c r="E5" s="15">
        <f>'IO table'!E5/'IO table'!E$29</f>
        <v>8.4672623696256583E-2</v>
      </c>
      <c r="F5" s="15">
        <f>'IO table'!F5/'IO table'!F$29</f>
        <v>2.1056511641806462E-2</v>
      </c>
      <c r="G5" s="15">
        <f>'IO table'!G5/'IO table'!G$29</f>
        <v>4.271251901963069E-2</v>
      </c>
      <c r="H5" s="15">
        <f>'IO table'!H5/'IO table'!H$29</f>
        <v>3.2464912966734934E-2</v>
      </c>
      <c r="I5" s="15">
        <f>'IO table'!I5/'IO table'!I$29</f>
        <v>7.5996660631802687E-2</v>
      </c>
      <c r="J5" s="15">
        <f>'IO table'!J5/'IO table'!J$29</f>
        <v>3.5207068853959959E-2</v>
      </c>
      <c r="K5" s="15">
        <f>'IO table'!K5/'IO table'!K$29</f>
        <v>7.5300678229954119E-3</v>
      </c>
      <c r="L5" s="15">
        <f>'IO table'!L5/'IO table'!L$29</f>
        <v>5.1841971193562052E-3</v>
      </c>
      <c r="M5" s="15">
        <f>'IO table'!M5/'IO table'!M$29</f>
        <v>1.5467914954248214E-2</v>
      </c>
      <c r="N5" s="15">
        <f>'IO table'!N5/'IO table'!N$29</f>
        <v>2.216894412257649E-2</v>
      </c>
      <c r="O5" s="15">
        <f>'IO table'!O5/'IO table'!O$29</f>
        <v>2.7461542240056244E-2</v>
      </c>
      <c r="P5" s="15">
        <f>'IO table'!P5/'IO table'!P$29</f>
        <v>4.1467976087194137E-2</v>
      </c>
      <c r="Q5" s="15">
        <f>'IO table'!Q5/'IO table'!Q$29</f>
        <v>0</v>
      </c>
    </row>
    <row r="6" spans="1:17" x14ac:dyDescent="0.3">
      <c r="A6" t="s">
        <v>81</v>
      </c>
      <c r="B6" t="s">
        <v>95</v>
      </c>
      <c r="C6" s="15">
        <f>'IO table'!C6/'IO table'!C$29</f>
        <v>7.6855149698541268E-3</v>
      </c>
      <c r="D6" s="15">
        <f>'IO table'!D6/'IO table'!D$29</f>
        <v>2.9380621625252411E-3</v>
      </c>
      <c r="E6" s="15">
        <f>'IO table'!E6/'IO table'!E$29</f>
        <v>0.1247933620071829</v>
      </c>
      <c r="F6" s="15">
        <f>'IO table'!F6/'IO table'!F$29</f>
        <v>1.2939320848921463E-2</v>
      </c>
      <c r="G6" s="15">
        <f>'IO table'!G6/'IO table'!G$29</f>
        <v>7.2207972197028833E-2</v>
      </c>
      <c r="H6" s="15">
        <f>'IO table'!H6/'IO table'!H$29</f>
        <v>1.2803534014879461E-2</v>
      </c>
      <c r="I6" s="15">
        <f>'IO table'!I6/'IO table'!I$29</f>
        <v>1.4211493582692081E-2</v>
      </c>
      <c r="J6" s="15">
        <f>'IO table'!J6/'IO table'!J$29</f>
        <v>1.0407701919838768E-2</v>
      </c>
      <c r="K6" s="15">
        <f>'IO table'!K6/'IO table'!K$29</f>
        <v>2.0360898599749173E-2</v>
      </c>
      <c r="L6" s="15">
        <f>'IO table'!L6/'IO table'!L$29</f>
        <v>5.7374083196201041E-2</v>
      </c>
      <c r="M6" s="15">
        <f>'IO table'!M6/'IO table'!M$29</f>
        <v>7.3695968541365522E-3</v>
      </c>
      <c r="N6" s="15">
        <f>'IO table'!N6/'IO table'!N$29</f>
        <v>5.7768111705906542E-3</v>
      </c>
      <c r="O6" s="15">
        <f>'IO table'!O6/'IO table'!O$29</f>
        <v>4.4273270270257107E-3</v>
      </c>
      <c r="P6" s="15">
        <f>'IO table'!P6/'IO table'!P$29</f>
        <v>1.9983449945053886E-2</v>
      </c>
      <c r="Q6" s="15">
        <f>'IO table'!Q6/'IO table'!Q$29</f>
        <v>0</v>
      </c>
    </row>
    <row r="7" spans="1:17" x14ac:dyDescent="0.3">
      <c r="A7" t="s">
        <v>82</v>
      </c>
      <c r="B7" t="s">
        <v>96</v>
      </c>
      <c r="C7" s="15">
        <f>'IO table'!C7/'IO table'!C$29</f>
        <v>5.1268749804211098E-3</v>
      </c>
      <c r="D7" s="15">
        <f>'IO table'!D7/'IO table'!D$29</f>
        <v>2.8088807572035836E-2</v>
      </c>
      <c r="E7" s="15">
        <f>'IO table'!E7/'IO table'!E$29</f>
        <v>1.8464603329405874E-2</v>
      </c>
      <c r="F7" s="15">
        <f>'IO table'!F7/'IO table'!F$29</f>
        <v>1.4500767877941216E-2</v>
      </c>
      <c r="G7" s="15">
        <f>'IO table'!G7/'IO table'!G$29</f>
        <v>1.1423459154418645E-2</v>
      </c>
      <c r="H7" s="15">
        <f>'IO table'!H7/'IO table'!H$29</f>
        <v>1.5369647676962297E-2</v>
      </c>
      <c r="I7" s="15">
        <f>'IO table'!I7/'IO table'!I$29</f>
        <v>1.9816694270347067E-2</v>
      </c>
      <c r="J7" s="15">
        <f>'IO table'!J7/'IO table'!J$29</f>
        <v>1.5317396624677964E-2</v>
      </c>
      <c r="K7" s="15">
        <f>'IO table'!K7/'IO table'!K$29</f>
        <v>3.9664403513511035E-3</v>
      </c>
      <c r="L7" s="15">
        <f>'IO table'!L7/'IO table'!L$29</f>
        <v>1.0226938202245544E-3</v>
      </c>
      <c r="M7" s="15">
        <f>'IO table'!M7/'IO table'!M$29</f>
        <v>7.5350928880165008E-3</v>
      </c>
      <c r="N7" s="15">
        <f>'IO table'!N7/'IO table'!N$29</f>
        <v>1.2497277811646069E-2</v>
      </c>
      <c r="O7" s="15">
        <f>'IO table'!O7/'IO table'!O$29</f>
        <v>1.048737995518814E-2</v>
      </c>
      <c r="P7" s="15">
        <f>'IO table'!P7/'IO table'!P$29</f>
        <v>9.5433126285841934E-3</v>
      </c>
      <c r="Q7" s="15">
        <f>'IO table'!Q7/'IO table'!Q$29</f>
        <v>0</v>
      </c>
    </row>
    <row r="8" spans="1:17" x14ac:dyDescent="0.3">
      <c r="A8" s="1">
        <v>47</v>
      </c>
      <c r="B8" t="s">
        <v>97</v>
      </c>
      <c r="C8" s="15">
        <f>'IO table'!C8/'IO table'!C$29</f>
        <v>0</v>
      </c>
      <c r="D8" s="15">
        <f>'IO table'!D8/'IO table'!D$29</f>
        <v>0</v>
      </c>
      <c r="E8" s="15">
        <f>'IO table'!E8/'IO table'!E$29</f>
        <v>0</v>
      </c>
      <c r="F8" s="15">
        <f>'IO table'!F8/'IO table'!F$29</f>
        <v>0</v>
      </c>
      <c r="G8" s="15">
        <f>'IO table'!G8/'IO table'!G$29</f>
        <v>0</v>
      </c>
      <c r="H8" s="15">
        <f>'IO table'!H8/'IO table'!H$29</f>
        <v>0</v>
      </c>
      <c r="I8" s="15">
        <f>'IO table'!I8/'IO table'!I$29</f>
        <v>0</v>
      </c>
      <c r="J8" s="15">
        <f>'IO table'!J8/'IO table'!J$29</f>
        <v>0</v>
      </c>
      <c r="K8" s="15">
        <f>'IO table'!K8/'IO table'!K$29</f>
        <v>0</v>
      </c>
      <c r="L8" s="15">
        <f>'IO table'!L8/'IO table'!L$29</f>
        <v>0</v>
      </c>
      <c r="M8" s="15">
        <f>'IO table'!M8/'IO table'!M$29</f>
        <v>0</v>
      </c>
      <c r="N8" s="15">
        <f>'IO table'!N8/'IO table'!N$29</f>
        <v>0</v>
      </c>
      <c r="O8" s="15">
        <f>'IO table'!O8/'IO table'!O$29</f>
        <v>0</v>
      </c>
      <c r="P8" s="15">
        <f>'IO table'!P8/'IO table'!P$29</f>
        <v>0</v>
      </c>
      <c r="Q8" s="15">
        <f>'IO table'!Q8/'IO table'!Q$29</f>
        <v>0</v>
      </c>
    </row>
    <row r="9" spans="1:17" x14ac:dyDescent="0.3">
      <c r="A9" t="s">
        <v>83</v>
      </c>
      <c r="B9" t="s">
        <v>98</v>
      </c>
      <c r="C9" s="15">
        <f>'IO table'!C9/'IO table'!C$29</f>
        <v>6.3832951782035003E-3</v>
      </c>
      <c r="D9" s="15">
        <f>'IO table'!D9/'IO table'!D$29</f>
        <v>9.8615018322371073E-3</v>
      </c>
      <c r="E9" s="15">
        <f>'IO table'!E9/'IO table'!E$29</f>
        <v>5.8314969426390062E-3</v>
      </c>
      <c r="F9" s="15">
        <f>'IO table'!F9/'IO table'!F$29</f>
        <v>6.2332959987790974E-2</v>
      </c>
      <c r="G9" s="15">
        <f>'IO table'!G9/'IO table'!G$29</f>
        <v>1.8681706198731381E-2</v>
      </c>
      <c r="H9" s="15">
        <f>'IO table'!H9/'IO table'!H$29</f>
        <v>0.20059816128722394</v>
      </c>
      <c r="I9" s="15">
        <f>'IO table'!I9/'IO table'!I$29</f>
        <v>1.3891917571345861E-2</v>
      </c>
      <c r="J9" s="15">
        <f>'IO table'!J9/'IO table'!J$29</f>
        <v>1.3591079613513329E-2</v>
      </c>
      <c r="K9" s="15">
        <f>'IO table'!K9/'IO table'!K$29</f>
        <v>3.3020663157027369E-2</v>
      </c>
      <c r="L9" s="15">
        <f>'IO table'!L9/'IO table'!L$29</f>
        <v>2.654823795002233E-3</v>
      </c>
      <c r="M9" s="15">
        <f>'IO table'!M9/'IO table'!M$29</f>
        <v>1.2822716518588732E-2</v>
      </c>
      <c r="N9" s="15">
        <f>'IO table'!N9/'IO table'!N$29</f>
        <v>1.5457788068216318E-2</v>
      </c>
      <c r="O9" s="15">
        <f>'IO table'!O9/'IO table'!O$29</f>
        <v>7.5924768952371812E-3</v>
      </c>
      <c r="P9" s="15">
        <f>'IO table'!P9/'IO table'!P$29</f>
        <v>1.2003568087698199E-2</v>
      </c>
      <c r="Q9" s="15">
        <f>'IO table'!Q9/'IO table'!Q$29</f>
        <v>0</v>
      </c>
    </row>
    <row r="10" spans="1:17" x14ac:dyDescent="0.3">
      <c r="A10" t="s">
        <v>84</v>
      </c>
      <c r="B10" t="s">
        <v>99</v>
      </c>
      <c r="C10" s="15">
        <f>'IO table'!C10/'IO table'!C$29</f>
        <v>4.5867930261282285E-4</v>
      </c>
      <c r="D10" s="15">
        <f>'IO table'!D10/'IO table'!D$29</f>
        <v>7.343863702106788E-4</v>
      </c>
      <c r="E10" s="15">
        <f>'IO table'!E10/'IO table'!E$29</f>
        <v>4.2548789538187232E-4</v>
      </c>
      <c r="F10" s="15">
        <f>'IO table'!F10/'IO table'!F$29</f>
        <v>1.4168795410580673E-3</v>
      </c>
      <c r="G10" s="15">
        <f>'IO table'!G10/'IO table'!G$29</f>
        <v>9.0170774701496571E-3</v>
      </c>
      <c r="H10" s="15">
        <f>'IO table'!H10/'IO table'!H$29</f>
        <v>2.1545608981069171E-2</v>
      </c>
      <c r="I10" s="15">
        <f>'IO table'!I10/'IO table'!I$29</f>
        <v>4.6886746461768748E-2</v>
      </c>
      <c r="J10" s="15">
        <f>'IO table'!J10/'IO table'!J$29</f>
        <v>3.4411901807055519E-3</v>
      </c>
      <c r="K10" s="15">
        <f>'IO table'!K10/'IO table'!K$29</f>
        <v>4.837212996803085E-3</v>
      </c>
      <c r="L10" s="15">
        <f>'IO table'!L10/'IO table'!L$29</f>
        <v>1.377152314707962E-4</v>
      </c>
      <c r="M10" s="15">
        <f>'IO table'!M10/'IO table'!M$29</f>
        <v>1.8538188102856584E-3</v>
      </c>
      <c r="N10" s="15">
        <f>'IO table'!N10/'IO table'!N$29</f>
        <v>2.6749362787544017E-3</v>
      </c>
      <c r="O10" s="15">
        <f>'IO table'!O10/'IO table'!O$29</f>
        <v>3.8088185718886101E-3</v>
      </c>
      <c r="P10" s="15">
        <f>'IO table'!P10/'IO table'!P$29</f>
        <v>3.4874752717571952E-3</v>
      </c>
      <c r="Q10" s="15">
        <f>'IO table'!Q10/'IO table'!Q$29</f>
        <v>0</v>
      </c>
    </row>
    <row r="11" spans="1:17" x14ac:dyDescent="0.3">
      <c r="A11" t="s">
        <v>85</v>
      </c>
      <c r="B11" t="s">
        <v>100</v>
      </c>
      <c r="C11" s="15">
        <f>'IO table'!C11/'IO table'!C$29</f>
        <v>3.870035286857356E-3</v>
      </c>
      <c r="D11" s="15">
        <f>'IO table'!D11/'IO table'!D$29</f>
        <v>2.8484046236591279E-3</v>
      </c>
      <c r="E11" s="15">
        <f>'IO table'!E11/'IO table'!E$29</f>
        <v>4.617765080308942E-3</v>
      </c>
      <c r="F11" s="15">
        <f>'IO table'!F11/'IO table'!F$29</f>
        <v>1.079691133150632E-2</v>
      </c>
      <c r="G11" s="15">
        <f>'IO table'!G11/'IO table'!G$29</f>
        <v>9.6907840379208878E-3</v>
      </c>
      <c r="H11" s="15">
        <f>'IO table'!H11/'IO table'!H$29</f>
        <v>2.6631584073598571E-2</v>
      </c>
      <c r="I11" s="15">
        <f>'IO table'!I11/'IO table'!I$29</f>
        <v>1.7035181560970114E-2</v>
      </c>
      <c r="J11" s="15">
        <f>'IO table'!J11/'IO table'!J$29</f>
        <v>0.10064110265843425</v>
      </c>
      <c r="K11" s="15">
        <f>'IO table'!K11/'IO table'!K$29</f>
        <v>4.7038927614566517E-2</v>
      </c>
      <c r="L11" s="15">
        <f>'IO table'!L11/'IO table'!L$29</f>
        <v>1.1706319915162104E-2</v>
      </c>
      <c r="M11" s="15">
        <f>'IO table'!M11/'IO table'!M$29</f>
        <v>4.7004735012552493E-2</v>
      </c>
      <c r="N11" s="15">
        <f>'IO table'!N11/'IO table'!N$29</f>
        <v>2.4616935884126268E-2</v>
      </c>
      <c r="O11" s="15">
        <f>'IO table'!O11/'IO table'!O$29</f>
        <v>1.1043354624085695E-2</v>
      </c>
      <c r="P11" s="15">
        <f>'IO table'!P11/'IO table'!P$29</f>
        <v>1.3049153725216235E-2</v>
      </c>
      <c r="Q11" s="15">
        <f>'IO table'!Q11/'IO table'!Q$29</f>
        <v>0</v>
      </c>
    </row>
    <row r="12" spans="1:17" x14ac:dyDescent="0.3">
      <c r="A12" t="s">
        <v>86</v>
      </c>
      <c r="B12" t="s">
        <v>101</v>
      </c>
      <c r="C12" s="15">
        <f>'IO table'!C12/'IO table'!C$29</f>
        <v>5.2653636580269362E-3</v>
      </c>
      <c r="D12" s="15">
        <f>'IO table'!D12/'IO table'!D$29</f>
        <v>5.573667804930571E-3</v>
      </c>
      <c r="E12" s="15">
        <f>'IO table'!E12/'IO table'!E$29</f>
        <v>5.5629116509322502E-3</v>
      </c>
      <c r="F12" s="15">
        <f>'IO table'!F12/'IO table'!F$29</f>
        <v>6.1434433376235916E-3</v>
      </c>
      <c r="G12" s="15">
        <f>'IO table'!G12/'IO table'!G$29</f>
        <v>8.9578597893902705E-3</v>
      </c>
      <c r="H12" s="15">
        <f>'IO table'!H12/'IO table'!H$29</f>
        <v>1.3164811108661658E-2</v>
      </c>
      <c r="I12" s="15">
        <f>'IO table'!I12/'IO table'!I$29</f>
        <v>1.1046243047870425E-2</v>
      </c>
      <c r="J12" s="15">
        <f>'IO table'!J12/'IO table'!J$29</f>
        <v>1.261514060847882E-2</v>
      </c>
      <c r="K12" s="15">
        <f>'IO table'!K12/'IO table'!K$29</f>
        <v>4.9907415507992235E-2</v>
      </c>
      <c r="L12" s="15">
        <f>'IO table'!L12/'IO table'!L$29</f>
        <v>5.8984288046864723E-2</v>
      </c>
      <c r="M12" s="15">
        <f>'IO table'!M12/'IO table'!M$29</f>
        <v>1.9315744097682521E-2</v>
      </c>
      <c r="N12" s="15">
        <f>'IO table'!N12/'IO table'!N$29</f>
        <v>1.2316777213955767E-2</v>
      </c>
      <c r="O12" s="15">
        <f>'IO table'!O12/'IO table'!O$29</f>
        <v>1.1369363678119583E-2</v>
      </c>
      <c r="P12" s="15">
        <f>'IO table'!P12/'IO table'!P$29</f>
        <v>7.4253092468096957E-3</v>
      </c>
      <c r="Q12" s="15">
        <f>'IO table'!Q12/'IO table'!Q$29</f>
        <v>0</v>
      </c>
    </row>
    <row r="13" spans="1:17" x14ac:dyDescent="0.3">
      <c r="A13" t="s">
        <v>87</v>
      </c>
      <c r="B13" t="s">
        <v>102</v>
      </c>
      <c r="C13" s="15">
        <f>'IO table'!C13/'IO table'!C$29</f>
        <v>4.9995312791817435E-3</v>
      </c>
      <c r="D13" s="15">
        <f>'IO table'!D13/'IO table'!D$29</f>
        <v>3.321177014424997E-3</v>
      </c>
      <c r="E13" s="15">
        <f>'IO table'!E13/'IO table'!E$29</f>
        <v>1.4733240903582457E-2</v>
      </c>
      <c r="F13" s="15">
        <f>'IO table'!F13/'IO table'!F$29</f>
        <v>1.3200656635923408E-2</v>
      </c>
      <c r="G13" s="15">
        <f>'IO table'!G13/'IO table'!G$29</f>
        <v>3.5758143819103243E-2</v>
      </c>
      <c r="H13" s="15">
        <f>'IO table'!H13/'IO table'!H$29</f>
        <v>1.46857236371078E-2</v>
      </c>
      <c r="I13" s="15">
        <f>'IO table'!I13/'IO table'!I$29</f>
        <v>1.5965563570907133E-2</v>
      </c>
      <c r="J13" s="15">
        <f>'IO table'!J13/'IO table'!J$29</f>
        <v>2.7305816639526002E-2</v>
      </c>
      <c r="K13" s="15">
        <f>'IO table'!K13/'IO table'!K$29</f>
        <v>2.1592530761467651E-2</v>
      </c>
      <c r="L13" s="15">
        <f>'IO table'!L13/'IO table'!L$29</f>
        <v>4.0927984054904422E-2</v>
      </c>
      <c r="M13" s="15">
        <f>'IO table'!M13/'IO table'!M$29</f>
        <v>2.7669857643162925E-2</v>
      </c>
      <c r="N13" s="15">
        <f>'IO table'!N13/'IO table'!N$29</f>
        <v>2.3264909024696488E-2</v>
      </c>
      <c r="O13" s="15">
        <f>'IO table'!O13/'IO table'!O$29</f>
        <v>8.0678075844725881E-3</v>
      </c>
      <c r="P13" s="15">
        <f>'IO table'!P13/'IO table'!P$29</f>
        <v>1.4472275982315423E-2</v>
      </c>
      <c r="Q13" s="15">
        <f>'IO table'!Q13/'IO table'!Q$29</f>
        <v>0</v>
      </c>
    </row>
    <row r="14" spans="1:17" x14ac:dyDescent="0.3">
      <c r="A14" t="s">
        <v>88</v>
      </c>
      <c r="B14" t="s">
        <v>103</v>
      </c>
      <c r="C14" s="15">
        <f>'IO table'!C14/'IO table'!C$29</f>
        <v>2.3614944990041267E-3</v>
      </c>
      <c r="D14" s="15">
        <f>'IO table'!D14/'IO table'!D$29</f>
        <v>3.2151132556067679E-3</v>
      </c>
      <c r="E14" s="15">
        <f>'IO table'!E14/'IO table'!E$29</f>
        <v>5.3880663273520799E-3</v>
      </c>
      <c r="F14" s="15">
        <f>'IO table'!F14/'IO table'!F$29</f>
        <v>6.2983636308850911E-3</v>
      </c>
      <c r="G14" s="15">
        <f>'IO table'!G14/'IO table'!G$29</f>
        <v>2.1961838988638963E-2</v>
      </c>
      <c r="H14" s="15">
        <f>'IO table'!H14/'IO table'!H$29</f>
        <v>1.4281292915674079E-2</v>
      </c>
      <c r="I14" s="15">
        <f>'IO table'!I14/'IO table'!I$29</f>
        <v>1.1307791537442142E-2</v>
      </c>
      <c r="J14" s="15">
        <f>'IO table'!J14/'IO table'!J$29</f>
        <v>3.7965522638756834E-2</v>
      </c>
      <c r="K14" s="15">
        <f>'IO table'!K14/'IO table'!K$29</f>
        <v>5.7871639397031258E-2</v>
      </c>
      <c r="L14" s="15">
        <f>'IO table'!L14/'IO table'!L$29</f>
        <v>1.4362059014662712E-2</v>
      </c>
      <c r="M14" s="15">
        <f>'IO table'!M14/'IO table'!M$29</f>
        <v>8.1917781304895326E-2</v>
      </c>
      <c r="N14" s="15">
        <f>'IO table'!N14/'IO table'!N$29</f>
        <v>3.8838007150386634E-2</v>
      </c>
      <c r="O14" s="15">
        <f>'IO table'!O14/'IO table'!O$29</f>
        <v>4.172172615544081E-3</v>
      </c>
      <c r="P14" s="15">
        <f>'IO table'!P14/'IO table'!P$29</f>
        <v>1.2528020230010291E-2</v>
      </c>
      <c r="Q14" s="15">
        <f>'IO table'!Q14/'IO table'!Q$29</f>
        <v>0</v>
      </c>
    </row>
    <row r="15" spans="1:17" x14ac:dyDescent="0.3">
      <c r="A15" t="s">
        <v>89</v>
      </c>
      <c r="B15" t="s">
        <v>104</v>
      </c>
      <c r="C15" s="15">
        <f>'IO table'!C15/'IO table'!C$29</f>
        <v>1.1118370085191809E-2</v>
      </c>
      <c r="D15" s="15">
        <f>'IO table'!D15/'IO table'!D$29</f>
        <v>6.2652670311344333E-3</v>
      </c>
      <c r="E15" s="15">
        <f>'IO table'!E15/'IO table'!E$29</f>
        <v>3.0538271676486442E-2</v>
      </c>
      <c r="F15" s="15">
        <f>'IO table'!F15/'IO table'!F$29</f>
        <v>9.5058335167001497E-3</v>
      </c>
      <c r="G15" s="15">
        <f>'IO table'!G15/'IO table'!G$29</f>
        <v>1.1573080366409775E-2</v>
      </c>
      <c r="H15" s="15">
        <f>'IO table'!H15/'IO table'!H$29</f>
        <v>3.7983011480177999E-2</v>
      </c>
      <c r="I15" s="15">
        <f>'IO table'!I15/'IO table'!I$29</f>
        <v>1.5864125493681713E-2</v>
      </c>
      <c r="J15" s="15">
        <f>'IO table'!J15/'IO table'!J$29</f>
        <v>5.1528600267034035E-2</v>
      </c>
      <c r="K15" s="15">
        <f>'IO table'!K15/'IO table'!K$29</f>
        <v>2.2975231225758654E-2</v>
      </c>
      <c r="L15" s="15">
        <f>'IO table'!L15/'IO table'!L$29</f>
        <v>1.1985849336066209E-2</v>
      </c>
      <c r="M15" s="15">
        <f>'IO table'!M15/'IO table'!M$29</f>
        <v>3.6395927882563614E-2</v>
      </c>
      <c r="N15" s="15">
        <f>'IO table'!N15/'IO table'!N$29</f>
        <v>9.1270182452459922E-2</v>
      </c>
      <c r="O15" s="15">
        <f>'IO table'!O15/'IO table'!O$29</f>
        <v>2.0427343494458877E-2</v>
      </c>
      <c r="P15" s="15">
        <f>'IO table'!P15/'IO table'!P$29</f>
        <v>1.5844595987504036E-2</v>
      </c>
      <c r="Q15" s="15">
        <f>'IO table'!Q15/'IO table'!Q$29</f>
        <v>0</v>
      </c>
    </row>
    <row r="16" spans="1:17" x14ac:dyDescent="0.3">
      <c r="A16" t="s">
        <v>90</v>
      </c>
      <c r="B16" t="s">
        <v>105</v>
      </c>
      <c r="C16" s="15">
        <f>'IO table'!C16/'IO table'!C$29</f>
        <v>2.1038924287087606E-4</v>
      </c>
      <c r="D16" s="15">
        <f>'IO table'!D16/'IO table'!D$29</f>
        <v>5.517642356311622E-4</v>
      </c>
      <c r="E16" s="15">
        <f>'IO table'!E16/'IO table'!E$29</f>
        <v>1.0835459031881503E-4</v>
      </c>
      <c r="F16" s="15">
        <f>'IO table'!F16/'IO table'!F$29</f>
        <v>1.5074927716280092E-4</v>
      </c>
      <c r="G16" s="15">
        <f>'IO table'!G16/'IO table'!G$29</f>
        <v>3.8383961617707304E-4</v>
      </c>
      <c r="H16" s="15">
        <f>'IO table'!H16/'IO table'!H$29</f>
        <v>1.4386806770820987E-4</v>
      </c>
      <c r="I16" s="15">
        <f>'IO table'!I16/'IO table'!I$29</f>
        <v>4.5256311228449313E-4</v>
      </c>
      <c r="J16" s="15">
        <f>'IO table'!J16/'IO table'!J$29</f>
        <v>3.0149557348084239E-3</v>
      </c>
      <c r="K16" s="15">
        <f>'IO table'!K16/'IO table'!K$29</f>
        <v>5.4462658422196734E-4</v>
      </c>
      <c r="L16" s="15">
        <f>'IO table'!L16/'IO table'!L$29</f>
        <v>7.6373001341227743E-5</v>
      </c>
      <c r="M16" s="15">
        <f>'IO table'!M16/'IO table'!M$29</f>
        <v>1.1182148673657957E-3</v>
      </c>
      <c r="N16" s="15">
        <f>'IO table'!N16/'IO table'!N$29</f>
        <v>2.3883296950842248E-3</v>
      </c>
      <c r="O16" s="15">
        <f>'IO table'!O16/'IO table'!O$29</f>
        <v>4.8741896979310396E-2</v>
      </c>
      <c r="P16" s="15">
        <f>'IO table'!P16/'IO table'!P$29</f>
        <v>1.9297107711574114E-3</v>
      </c>
      <c r="Q16" s="15">
        <f>'IO table'!Q16/'IO table'!Q$29</f>
        <v>0</v>
      </c>
    </row>
    <row r="17" spans="1:17" x14ac:dyDescent="0.3">
      <c r="A17" t="s">
        <v>91</v>
      </c>
      <c r="B17" t="s">
        <v>106</v>
      </c>
      <c r="C17" s="15">
        <f>'IO table'!C17/'IO table'!C$29</f>
        <v>1.3196536668163067E-3</v>
      </c>
      <c r="D17" s="15">
        <f>'IO table'!D17/'IO table'!D$29</f>
        <v>1.0422056760054008E-3</v>
      </c>
      <c r="E17" s="15">
        <f>'IO table'!E17/'IO table'!E$29</f>
        <v>4.2379640546091838E-3</v>
      </c>
      <c r="F17" s="15">
        <f>'IO table'!F17/'IO table'!F$29</f>
        <v>1.3843152811831884E-3</v>
      </c>
      <c r="G17" s="15">
        <f>'IO table'!G17/'IO table'!G$29</f>
        <v>3.4202586474622191E-3</v>
      </c>
      <c r="H17" s="15">
        <f>'IO table'!H17/'IO table'!H$29</f>
        <v>1.1661046788056776E-2</v>
      </c>
      <c r="I17" s="15">
        <f>'IO table'!I17/'IO table'!I$29</f>
        <v>3.0910798447177775E-3</v>
      </c>
      <c r="J17" s="15">
        <f>'IO table'!J17/'IO table'!J$29</f>
        <v>5.3358186556424049E-3</v>
      </c>
      <c r="K17" s="15">
        <f>'IO table'!K17/'IO table'!K$29</f>
        <v>1.0214425071058304E-2</v>
      </c>
      <c r="L17" s="15">
        <f>'IO table'!L17/'IO table'!L$29</f>
        <v>1.5589716531293417E-2</v>
      </c>
      <c r="M17" s="15">
        <f>'IO table'!M17/'IO table'!M$29</f>
        <v>1.1815797628961254E-2</v>
      </c>
      <c r="N17" s="15">
        <f>'IO table'!N17/'IO table'!N$29</f>
        <v>4.6358950099524071E-3</v>
      </c>
      <c r="O17" s="15">
        <f>'IO table'!O17/'IO table'!O$29</f>
        <v>1.0977523073654051E-2</v>
      </c>
      <c r="P17" s="15">
        <f>'IO table'!P17/'IO table'!P$29</f>
        <v>3.8264310101479612E-2</v>
      </c>
      <c r="Q17" s="15">
        <f>'IO table'!Q17/'IO table'!Q$29</f>
        <v>0</v>
      </c>
    </row>
    <row r="18" spans="1:17" x14ac:dyDescent="0.3">
      <c r="A18" t="s">
        <v>92</v>
      </c>
      <c r="B18" t="s">
        <v>107</v>
      </c>
      <c r="C18" s="15">
        <f>'IO table'!C18/'IO table'!C$29</f>
        <v>0</v>
      </c>
      <c r="D18" s="15">
        <f>'IO table'!D18/'IO table'!D$29</f>
        <v>0</v>
      </c>
      <c r="E18" s="15">
        <f>'IO table'!E18/'IO table'!E$29</f>
        <v>0</v>
      </c>
      <c r="F18" s="15">
        <f>'IO table'!F18/'IO table'!F$29</f>
        <v>0</v>
      </c>
      <c r="G18" s="15">
        <f>'IO table'!G18/'IO table'!G$29</f>
        <v>0</v>
      </c>
      <c r="H18" s="15">
        <f>'IO table'!H18/'IO table'!H$29</f>
        <v>0</v>
      </c>
      <c r="I18" s="15">
        <f>'IO table'!I18/'IO table'!I$29</f>
        <v>0</v>
      </c>
      <c r="J18" s="15">
        <f>'IO table'!J18/'IO table'!J$29</f>
        <v>0</v>
      </c>
      <c r="K18" s="15">
        <f>'IO table'!K18/'IO table'!K$29</f>
        <v>0</v>
      </c>
      <c r="L18" s="15">
        <f>'IO table'!L18/'IO table'!L$29</f>
        <v>0</v>
      </c>
      <c r="M18" s="15">
        <f>'IO table'!M18/'IO table'!M$29</f>
        <v>0</v>
      </c>
      <c r="N18" s="15">
        <f>'IO table'!N18/'IO table'!N$29</f>
        <v>0</v>
      </c>
      <c r="O18" s="15">
        <f>'IO table'!O18/'IO table'!O$29</f>
        <v>0</v>
      </c>
      <c r="P18" s="15">
        <f>'IO table'!P18/'IO table'!P$29</f>
        <v>0</v>
      </c>
      <c r="Q18" s="15">
        <f>'IO table'!Q18/'IO table'!Q$29</f>
        <v>0</v>
      </c>
    </row>
    <row r="19" spans="1:17" x14ac:dyDescent="0.3">
      <c r="A19" s="5" t="s">
        <v>0</v>
      </c>
      <c r="B19" s="5" t="s">
        <v>1</v>
      </c>
      <c r="C19" s="16">
        <f>SUM(C4:C18)</f>
        <v>0.30634166125455531</v>
      </c>
      <c r="D19" s="16">
        <f t="shared" ref="D19:Q19" si="0">SUM(D4:D18)</f>
        <v>0.29302515434222703</v>
      </c>
      <c r="E19" s="16">
        <f t="shared" si="0"/>
        <v>0.30682355179585857</v>
      </c>
      <c r="F19" s="16">
        <f t="shared" si="0"/>
        <v>0.16640857045851951</v>
      </c>
      <c r="G19" s="16">
        <f t="shared" si="0"/>
        <v>0.26018362813524243</v>
      </c>
      <c r="H19" s="16">
        <f t="shared" si="0"/>
        <v>0.41171058023793983</v>
      </c>
      <c r="I19" s="16">
        <f t="shared" si="0"/>
        <v>0.26047205965787457</v>
      </c>
      <c r="J19" s="16">
        <f t="shared" si="0"/>
        <v>0.32609006705900268</v>
      </c>
      <c r="K19" s="16">
        <f t="shared" si="0"/>
        <v>0.28356803143437648</v>
      </c>
      <c r="L19" s="16">
        <f t="shared" si="0"/>
        <v>0.22270857410791445</v>
      </c>
      <c r="M19" s="16">
        <f t="shared" si="0"/>
        <v>0.27719718243314984</v>
      </c>
      <c r="N19" s="16">
        <f t="shared" si="0"/>
        <v>0.26649788652125628</v>
      </c>
      <c r="O19" s="16">
        <f t="shared" si="0"/>
        <v>0.19741877409587222</v>
      </c>
      <c r="P19" s="16">
        <f t="shared" si="0"/>
        <v>0.20453437334841895</v>
      </c>
      <c r="Q19" s="16">
        <f t="shared" si="0"/>
        <v>0</v>
      </c>
    </row>
    <row r="20" spans="1:17" x14ac:dyDescent="0.3">
      <c r="B20" t="s">
        <v>108</v>
      </c>
      <c r="C20" s="15">
        <f>'IO table'!C20/'IO table'!C$29</f>
        <v>0.16892671230117701</v>
      </c>
      <c r="D20" s="15">
        <f>'IO table'!D20/'IO table'!D$29</f>
        <v>0.21287722993064212</v>
      </c>
      <c r="E20" s="15">
        <f>'IO table'!E20/'IO table'!E$29</f>
        <v>0.30279127044560522</v>
      </c>
      <c r="F20" s="15">
        <f>'IO table'!F20/'IO table'!F$29</f>
        <v>0.28648529257430622</v>
      </c>
      <c r="G20" s="15">
        <f>'IO table'!G20/'IO table'!G$29</f>
        <v>8.1722728836471914E-2</v>
      </c>
      <c r="H20" s="15">
        <f>'IO table'!H20/'IO table'!H$29</f>
        <v>0.16379532137742733</v>
      </c>
      <c r="I20" s="15">
        <f>'IO table'!I20/'IO table'!I$29</f>
        <v>0.22636420762063697</v>
      </c>
      <c r="J20" s="15">
        <f>'IO table'!J20/'IO table'!J$29</f>
        <v>0.11196339060675921</v>
      </c>
      <c r="K20" s="15">
        <f>'IO table'!K20/'IO table'!K$29</f>
        <v>0.18949143741839114</v>
      </c>
      <c r="L20" s="15">
        <f>'IO table'!L20/'IO table'!L$29</f>
        <v>9.5688238611632781E-2</v>
      </c>
      <c r="M20" s="15">
        <f>'IO table'!M20/'IO table'!M$29</f>
        <v>0.11899611378515006</v>
      </c>
      <c r="N20" s="15">
        <f>'IO table'!N20/'IO table'!N$29</f>
        <v>9.7664596802404191E-2</v>
      </c>
      <c r="O20" s="15">
        <f>'IO table'!O20/'IO table'!O$29</f>
        <v>6.1050701337452724E-2</v>
      </c>
      <c r="P20" s="15">
        <f>'IO table'!P20/'IO table'!P$29</f>
        <v>0.236523473835767</v>
      </c>
      <c r="Q20" s="15">
        <f>'IO table'!Q20/'IO table'!Q$29</f>
        <v>0</v>
      </c>
    </row>
    <row r="21" spans="1:17" x14ac:dyDescent="0.3">
      <c r="B21" t="s">
        <v>109</v>
      </c>
      <c r="C21" s="15">
        <f>'IO table'!C21/'IO table'!C$29</f>
        <v>4.4802301958138266E-2</v>
      </c>
      <c r="D21" s="15">
        <f>'IO table'!D21/'IO table'!D$29</f>
        <v>4.9338732978716514E-2</v>
      </c>
      <c r="E21" s="15">
        <f>'IO table'!E21/'IO table'!E$29</f>
        <v>4.4573334228033265E-2</v>
      </c>
      <c r="F21" s="15">
        <f>'IO table'!F21/'IO table'!F$29</f>
        <v>0.13303616780477606</v>
      </c>
      <c r="G21" s="15">
        <f>'IO table'!G21/'IO table'!G$29</f>
        <v>4.8770015595959046E-2</v>
      </c>
      <c r="H21" s="15">
        <f>'IO table'!H21/'IO table'!H$29</f>
        <v>1.4148433075791072E-2</v>
      </c>
      <c r="I21" s="15">
        <f>'IO table'!I21/'IO table'!I$29</f>
        <v>2.5151578624515197E-2</v>
      </c>
      <c r="J21" s="15">
        <f>'IO table'!J21/'IO table'!J$29</f>
        <v>1.9385887419544879E-2</v>
      </c>
      <c r="K21" s="15">
        <f>'IO table'!K21/'IO table'!K$29</f>
        <v>1.5159314993471288E-2</v>
      </c>
      <c r="L21" s="15">
        <f>'IO table'!L21/'IO table'!L$29</f>
        <v>1.615515716819774E-2</v>
      </c>
      <c r="M21" s="15">
        <f>'IO table'!M21/'IO table'!M$29</f>
        <v>2.5910444130637506E-2</v>
      </c>
      <c r="N21" s="15">
        <f>'IO table'!N21/'IO table'!N$29</f>
        <v>1.0689657361457184E-2</v>
      </c>
      <c r="O21" s="15">
        <f>'IO table'!O21/'IO table'!O$29</f>
        <v>3.0781866220564403E-3</v>
      </c>
      <c r="P21" s="15">
        <f>'IO table'!P21/'IO table'!P$29</f>
        <v>3.9092334551708144E-2</v>
      </c>
      <c r="Q21" s="15">
        <f>'IO table'!Q21/'IO table'!Q$29</f>
        <v>0</v>
      </c>
    </row>
    <row r="22" spans="1:17" x14ac:dyDescent="0.3">
      <c r="B22" t="s">
        <v>110</v>
      </c>
      <c r="C22" s="15">
        <f>'IO table'!C22/'IO table'!C$29</f>
        <v>4.1864446092030827E-2</v>
      </c>
      <c r="D22" s="15">
        <f>'IO table'!D22/'IO table'!D$29</f>
        <v>4.4349422902217085E-2</v>
      </c>
      <c r="E22" s="15">
        <f>'IO table'!E22/'IO table'!E$29</f>
        <v>1.537011525104596E-2</v>
      </c>
      <c r="F22" s="15">
        <f>'IO table'!F22/'IO table'!F$29</f>
        <v>0.1534491247695301</v>
      </c>
      <c r="G22" s="15">
        <f>'IO table'!G22/'IO table'!G$29</f>
        <v>3.2952713240512868E-2</v>
      </c>
      <c r="H22" s="15">
        <f>'IO table'!H22/'IO table'!H$29</f>
        <v>2.0678479110771572E-2</v>
      </c>
      <c r="I22" s="15">
        <f>'IO table'!I22/'IO table'!I$29</f>
        <v>1.9435310755307196E-2</v>
      </c>
      <c r="J22" s="15">
        <f>'IO table'!J22/'IO table'!J$29</f>
        <v>3.1254798084572363E-2</v>
      </c>
      <c r="K22" s="15">
        <f>'IO table'!K22/'IO table'!K$29</f>
        <v>5.3057602477149496E-2</v>
      </c>
      <c r="L22" s="15">
        <f>'IO table'!L22/'IO table'!L$29</f>
        <v>6.2135219877683715E-4</v>
      </c>
      <c r="M22" s="15">
        <f>'IO table'!M22/'IO table'!M$29</f>
        <v>2.4950798051725006E-2</v>
      </c>
      <c r="N22" s="15">
        <f>'IO table'!N22/'IO table'!N$29</f>
        <v>3.8871481314389738E-3</v>
      </c>
      <c r="O22" s="15">
        <f>'IO table'!O22/'IO table'!O$29</f>
        <v>7.6954665551411004E-3</v>
      </c>
      <c r="P22" s="15">
        <f>'IO table'!P22/'IO table'!P$29</f>
        <v>3.6528902777825625E-2</v>
      </c>
      <c r="Q22" s="15">
        <f>'IO table'!Q22/'IO table'!Q$29</f>
        <v>0</v>
      </c>
    </row>
    <row r="23" spans="1:17" x14ac:dyDescent="0.3">
      <c r="A23" s="5" t="s">
        <v>2</v>
      </c>
      <c r="B23" s="5" t="s">
        <v>3</v>
      </c>
      <c r="C23" s="16">
        <f>SUM(C20:C22)</f>
        <v>0.25559346035134611</v>
      </c>
      <c r="D23" s="16">
        <f t="shared" ref="D23:Q23" si="1">SUM(D20:D22)</f>
        <v>0.30656538581157572</v>
      </c>
      <c r="E23" s="16">
        <f t="shared" si="1"/>
        <v>0.36273471992468448</v>
      </c>
      <c r="F23" s="16">
        <f t="shared" si="1"/>
        <v>0.57297058514861243</v>
      </c>
      <c r="G23" s="16">
        <f t="shared" si="1"/>
        <v>0.16344545767294383</v>
      </c>
      <c r="H23" s="16">
        <f t="shared" si="1"/>
        <v>0.19862223356399</v>
      </c>
      <c r="I23" s="16">
        <f t="shared" si="1"/>
        <v>0.27095109700045933</v>
      </c>
      <c r="J23" s="16">
        <f t="shared" si="1"/>
        <v>0.16260407611087646</v>
      </c>
      <c r="K23" s="16">
        <f t="shared" si="1"/>
        <v>0.25770835488901189</v>
      </c>
      <c r="L23" s="16">
        <f t="shared" si="1"/>
        <v>0.11246474797860735</v>
      </c>
      <c r="M23" s="16">
        <f t="shared" si="1"/>
        <v>0.16985735596751256</v>
      </c>
      <c r="N23" s="16">
        <f t="shared" si="1"/>
        <v>0.11224140229530036</v>
      </c>
      <c r="O23" s="16">
        <f t="shared" si="1"/>
        <v>7.182435451465026E-2</v>
      </c>
      <c r="P23" s="16">
        <f t="shared" si="1"/>
        <v>0.31214471116530074</v>
      </c>
      <c r="Q23" s="16">
        <f t="shared" si="1"/>
        <v>0</v>
      </c>
    </row>
    <row r="24" spans="1:17" x14ac:dyDescent="0.3">
      <c r="A24" s="5" t="s">
        <v>111</v>
      </c>
      <c r="B24" s="5" t="s">
        <v>112</v>
      </c>
      <c r="C24" s="16">
        <f>'IO table'!C24/'IO table'!C$29</f>
        <v>2.514353899348221E-2</v>
      </c>
      <c r="D24" s="16">
        <f>'IO table'!D24/'IO table'!D$29</f>
        <v>5.9112656566776703E-3</v>
      </c>
      <c r="E24" s="16">
        <f>'IO table'!E24/'IO table'!E$29</f>
        <v>2.528955161324194E-2</v>
      </c>
      <c r="F24" s="16">
        <f>'IO table'!F24/'IO table'!F$29</f>
        <v>4.0956859358916246E-3</v>
      </c>
      <c r="G24" s="16">
        <f>'IO table'!G24/'IO table'!G$29</f>
        <v>7.8194069387798239E-3</v>
      </c>
      <c r="H24" s="16">
        <f>'IO table'!H24/'IO table'!H$29</f>
        <v>1.6820556638503622E-2</v>
      </c>
      <c r="I24" s="16">
        <f>'IO table'!I24/'IO table'!I$29</f>
        <v>2.6996196543911222E-2</v>
      </c>
      <c r="J24" s="16">
        <f>'IO table'!J24/'IO table'!J$29</f>
        <v>1.0755352836271534E-2</v>
      </c>
      <c r="K24" s="16">
        <f>'IO table'!K24/'IO table'!K$29</f>
        <v>2.2954979556097325E-2</v>
      </c>
      <c r="L24" s="16">
        <f>'IO table'!L24/'IO table'!L$29</f>
        <v>8.6733162083923645E-3</v>
      </c>
      <c r="M24" s="16">
        <f>'IO table'!M24/'IO table'!M$29</f>
        <v>2.3136130453299741E-3</v>
      </c>
      <c r="N24" s="16">
        <f>'IO table'!N24/'IO table'!N$29</f>
        <v>1.7828343260055512E-2</v>
      </c>
      <c r="O24" s="16">
        <f>'IO table'!O24/'IO table'!O$29</f>
        <v>5.3392457228089343E-2</v>
      </c>
      <c r="P24" s="16">
        <f>'IO table'!P24/'IO table'!P$29</f>
        <v>2.5202935840851075E-2</v>
      </c>
      <c r="Q24" s="16">
        <f>'IO table'!Q24/'IO table'!Q$29</f>
        <v>0</v>
      </c>
    </row>
    <row r="25" spans="1:17" x14ac:dyDescent="0.3">
      <c r="A25" t="s">
        <v>113</v>
      </c>
      <c r="B25" t="s">
        <v>114</v>
      </c>
      <c r="C25" s="15">
        <f>'IO table'!C25/'IO table'!C$29</f>
        <v>4.7498603071670975E-2</v>
      </c>
      <c r="D25" s="15">
        <f>'IO table'!D25/'IO table'!D$29</f>
        <v>2.3405430013268856E-2</v>
      </c>
      <c r="E25" s="15">
        <f>'IO table'!E25/'IO table'!E$29</f>
        <v>4.6397369620037746E-3</v>
      </c>
      <c r="F25" s="15">
        <f>'IO table'!F25/'IO table'!F$29</f>
        <v>1.0463720900846173E-2</v>
      </c>
      <c r="G25" s="15">
        <f>'IO table'!G25/'IO table'!G$29</f>
        <v>6.2408189677192041E-2</v>
      </c>
      <c r="H25" s="15">
        <f>'IO table'!H25/'IO table'!H$29</f>
        <v>1.0718801066671368E-2</v>
      </c>
      <c r="I25" s="15">
        <f>'IO table'!I25/'IO table'!I$29</f>
        <v>2.1352149111621171E-2</v>
      </c>
      <c r="J25" s="15">
        <f>'IO table'!J25/'IO table'!J$29</f>
        <v>4.2345492006276271E-3</v>
      </c>
      <c r="K25" s="15">
        <f>'IO table'!K25/'IO table'!K$29</f>
        <v>5.7645604007274158E-3</v>
      </c>
      <c r="L25" s="15">
        <f>'IO table'!L25/'IO table'!L$29</f>
        <v>1.8756315664662355E-3</v>
      </c>
      <c r="M25" s="15">
        <f>'IO table'!M25/'IO table'!M$29</f>
        <v>6.9274274774398063E-3</v>
      </c>
      <c r="N25" s="15">
        <f>'IO table'!N25/'IO table'!N$29</f>
        <v>8.5968009795952781E-3</v>
      </c>
      <c r="O25" s="15">
        <f>'IO table'!O25/'IO table'!O$29</f>
        <v>3.6834865990638919E-3</v>
      </c>
      <c r="P25" s="15">
        <f>'IO table'!P25/'IO table'!P$29</f>
        <v>1.2706935079096087E-3</v>
      </c>
      <c r="Q25" s="15">
        <f>'IO table'!Q25/'IO table'!Q$29</f>
        <v>0</v>
      </c>
    </row>
    <row r="26" spans="1:17" x14ac:dyDescent="0.3">
      <c r="A26" t="s">
        <v>115</v>
      </c>
      <c r="B26" t="s">
        <v>116</v>
      </c>
      <c r="C26" s="15">
        <f>'IO table'!C26/'IO table'!C$29</f>
        <v>0.12442662121828343</v>
      </c>
      <c r="D26" s="15">
        <f>'IO table'!D26/'IO table'!D$29</f>
        <v>0.24368522441168153</v>
      </c>
      <c r="E26" s="15">
        <f>'IO table'!E26/'IO table'!E$29</f>
        <v>0.20375723328283113</v>
      </c>
      <c r="F26" s="15">
        <f>'IO table'!F26/'IO table'!F$29</f>
        <v>0.19679628689084827</v>
      </c>
      <c r="G26" s="15">
        <f>'IO table'!G26/'IO table'!G$29</f>
        <v>0.37179302200017633</v>
      </c>
      <c r="H26" s="15">
        <f>'IO table'!H26/'IO table'!H$29</f>
        <v>0.27024523782638893</v>
      </c>
      <c r="I26" s="15">
        <f>'IO table'!I26/'IO table'!I$29</f>
        <v>0.30111196397975104</v>
      </c>
      <c r="J26" s="15">
        <f>'IO table'!J26/'IO table'!J$29</f>
        <v>0.29644864075212285</v>
      </c>
      <c r="K26" s="15">
        <f>'IO table'!K26/'IO table'!K$29</f>
        <v>0.2278692672413386</v>
      </c>
      <c r="L26" s="15">
        <f>'IO table'!L26/'IO table'!L$29</f>
        <v>9.2290759463545105E-2</v>
      </c>
      <c r="M26" s="15">
        <f>'IO table'!M26/'IO table'!M$29</f>
        <v>0.35729489691584132</v>
      </c>
      <c r="N26" s="15">
        <f>'IO table'!N26/'IO table'!N$29</f>
        <v>0.41167702844852316</v>
      </c>
      <c r="O26" s="15">
        <f>'IO table'!O26/'IO table'!O$29</f>
        <v>0.56406686486111313</v>
      </c>
      <c r="P26" s="15">
        <f>'IO table'!P26/'IO table'!P$29</f>
        <v>0.38683810897179793</v>
      </c>
      <c r="Q26" s="15">
        <f>'IO table'!Q26/'IO table'!Q$29</f>
        <v>0.99547832333444264</v>
      </c>
    </row>
    <row r="27" spans="1:17" x14ac:dyDescent="0.3">
      <c r="A27" t="s">
        <v>117</v>
      </c>
      <c r="B27" t="s">
        <v>118</v>
      </c>
      <c r="C27" s="15">
        <f>'IO table'!C27/'IO table'!C$29</f>
        <v>0.24099611511066207</v>
      </c>
      <c r="D27" s="15">
        <f>'IO table'!D27/'IO table'!D$29</f>
        <v>0.12740753976456912</v>
      </c>
      <c r="E27" s="15">
        <f>'IO table'!E27/'IO table'!E$29</f>
        <v>9.6755206421380024E-2</v>
      </c>
      <c r="F27" s="15">
        <f>'IO table'!F27/'IO table'!F$29</f>
        <v>4.9265150665282101E-2</v>
      </c>
      <c r="G27" s="15">
        <f>'IO table'!G27/'IO table'!G$29</f>
        <v>0.13435029557566547</v>
      </c>
      <c r="H27" s="15">
        <f>'IO table'!H27/'IO table'!H$29</f>
        <v>9.1882590666506198E-2</v>
      </c>
      <c r="I27" s="15">
        <f>'IO table'!I27/'IO table'!I$29</f>
        <v>0.11911653370638252</v>
      </c>
      <c r="J27" s="15">
        <f>'IO table'!J27/'IO table'!J$29</f>
        <v>0.19986731404109875</v>
      </c>
      <c r="K27" s="15">
        <f>'IO table'!K27/'IO table'!K$29</f>
        <v>0.20213480647844825</v>
      </c>
      <c r="L27" s="15">
        <f>'IO table'!L27/'IO table'!L$29</f>
        <v>0.56198697067507442</v>
      </c>
      <c r="M27" s="15">
        <f>'IO table'!M27/'IO table'!M$29</f>
        <v>0.18640952416072648</v>
      </c>
      <c r="N27" s="15">
        <f>'IO table'!N27/'IO table'!N$29</f>
        <v>0.18315853849526947</v>
      </c>
      <c r="O27" s="15">
        <f>'IO table'!O27/'IO table'!O$29</f>
        <v>0.10961406270121124</v>
      </c>
      <c r="P27" s="15">
        <f>'IO table'!P27/'IO table'!P$29</f>
        <v>7.0009177165721928E-2</v>
      </c>
      <c r="Q27" s="15">
        <f>'IO table'!Q27/'IO table'!Q$29</f>
        <v>4.5216766655572505E-3</v>
      </c>
    </row>
    <row r="28" spans="1:17" x14ac:dyDescent="0.3">
      <c r="A28" s="5" t="s">
        <v>4</v>
      </c>
      <c r="B28" s="5" t="s">
        <v>5</v>
      </c>
      <c r="C28" s="16">
        <f>SUM(C25:C27)</f>
        <v>0.41292133940061648</v>
      </c>
      <c r="D28" s="16">
        <f t="shared" ref="D28:Q28" si="2">SUM(D25:D27)</f>
        <v>0.39449819418951948</v>
      </c>
      <c r="E28" s="16">
        <f t="shared" si="2"/>
        <v>0.30515217666621497</v>
      </c>
      <c r="F28" s="16">
        <f t="shared" si="2"/>
        <v>0.25652515845697654</v>
      </c>
      <c r="G28" s="16">
        <f t="shared" si="2"/>
        <v>0.56855150725303383</v>
      </c>
      <c r="H28" s="16">
        <f t="shared" si="2"/>
        <v>0.37284662955956649</v>
      </c>
      <c r="I28" s="16">
        <f t="shared" si="2"/>
        <v>0.44158064679775477</v>
      </c>
      <c r="J28" s="16">
        <f t="shared" si="2"/>
        <v>0.50055050399384915</v>
      </c>
      <c r="K28" s="16">
        <f t="shared" si="2"/>
        <v>0.43576863412051425</v>
      </c>
      <c r="L28" s="16">
        <f t="shared" si="2"/>
        <v>0.65615336170508576</v>
      </c>
      <c r="M28" s="16">
        <f t="shared" si="2"/>
        <v>0.5506318485540076</v>
      </c>
      <c r="N28" s="16">
        <f t="shared" si="2"/>
        <v>0.60343236792338795</v>
      </c>
      <c r="O28" s="16">
        <f t="shared" si="2"/>
        <v>0.67736441416138826</v>
      </c>
      <c r="P28" s="16">
        <f t="shared" si="2"/>
        <v>0.45811797964542944</v>
      </c>
      <c r="Q28" s="16">
        <f t="shared" si="2"/>
        <v>0.99999999999999989</v>
      </c>
    </row>
    <row r="29" spans="1:17" x14ac:dyDescent="0.3">
      <c r="A29" s="5" t="s">
        <v>6</v>
      </c>
      <c r="B29" s="5" t="s">
        <v>7</v>
      </c>
      <c r="C29" s="16">
        <f>C19+C23+C24+C28</f>
        <v>1</v>
      </c>
      <c r="D29" s="16">
        <f t="shared" ref="D29:Q29" si="3">D19+D23+D24+D28</f>
        <v>0.99999999999999989</v>
      </c>
      <c r="E29" s="16">
        <f t="shared" si="3"/>
        <v>1</v>
      </c>
      <c r="F29" s="16">
        <f t="shared" si="3"/>
        <v>1</v>
      </c>
      <c r="G29" s="16">
        <f t="shared" si="3"/>
        <v>0.99999999999999989</v>
      </c>
      <c r="H29" s="16">
        <f t="shared" si="3"/>
        <v>0.99999999999999989</v>
      </c>
      <c r="I29" s="16">
        <f t="shared" si="3"/>
        <v>0.99999999999999978</v>
      </c>
      <c r="J29" s="16">
        <f t="shared" si="3"/>
        <v>0.99999999999999978</v>
      </c>
      <c r="K29" s="16">
        <f t="shared" si="3"/>
        <v>1</v>
      </c>
      <c r="L29" s="16">
        <f t="shared" si="3"/>
        <v>0.99999999999999989</v>
      </c>
      <c r="M29" s="16">
        <f t="shared" si="3"/>
        <v>1</v>
      </c>
      <c r="N29" s="16">
        <f t="shared" si="3"/>
        <v>1</v>
      </c>
      <c r="O29" s="16">
        <f t="shared" si="3"/>
        <v>1</v>
      </c>
      <c r="P29" s="16">
        <f t="shared" si="3"/>
        <v>1.0000000000000002</v>
      </c>
      <c r="Q29" s="16">
        <f t="shared" si="3"/>
        <v>0.99999999999999989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A2" sqref="A2"/>
    </sheetView>
  </sheetViews>
  <sheetFormatPr defaultRowHeight="14" x14ac:dyDescent="0.3"/>
  <cols>
    <col min="1" max="1" width="17" customWidth="1"/>
    <col min="2" max="2" width="53.5" customWidth="1"/>
    <col min="3" max="3" width="10.75" customWidth="1"/>
    <col min="13" max="14" width="10.58203125" customWidth="1"/>
  </cols>
  <sheetData>
    <row r="1" spans="1:17" x14ac:dyDescent="0.3">
      <c r="A1" s="4" t="s">
        <v>29</v>
      </c>
    </row>
    <row r="2" spans="1:17" ht="14.5" x14ac:dyDescent="0.35">
      <c r="A2" s="27"/>
      <c r="B2" s="26"/>
    </row>
    <row r="4" spans="1:17" x14ac:dyDescent="0.3">
      <c r="A4" s="4" t="s">
        <v>32</v>
      </c>
      <c r="B4" s="4" t="s">
        <v>33</v>
      </c>
      <c r="C4" t="s">
        <v>79</v>
      </c>
      <c r="D4" t="s">
        <v>80</v>
      </c>
      <c r="E4" t="s">
        <v>81</v>
      </c>
      <c r="F4" t="s">
        <v>82</v>
      </c>
      <c r="G4">
        <v>47</v>
      </c>
      <c r="H4" t="s">
        <v>83</v>
      </c>
      <c r="I4" t="s">
        <v>84</v>
      </c>
      <c r="J4" t="s">
        <v>85</v>
      </c>
      <c r="K4" t="s">
        <v>86</v>
      </c>
      <c r="L4" t="s">
        <v>87</v>
      </c>
      <c r="M4" t="s">
        <v>88</v>
      </c>
      <c r="N4" t="s">
        <v>89</v>
      </c>
      <c r="O4" t="s">
        <v>90</v>
      </c>
      <c r="P4" t="s">
        <v>91</v>
      </c>
      <c r="Q4" t="s">
        <v>92</v>
      </c>
    </row>
    <row r="5" spans="1:17" x14ac:dyDescent="0.3">
      <c r="A5" t="s">
        <v>79</v>
      </c>
      <c r="B5" t="s">
        <v>93</v>
      </c>
      <c r="C5" s="15">
        <v>1.2958340206992613</v>
      </c>
      <c r="D5" s="15">
        <v>0.10859972424561598</v>
      </c>
      <c r="E5" s="15">
        <v>2.325922853499467E-2</v>
      </c>
      <c r="F5" s="15">
        <v>1.3803843478715759E-2</v>
      </c>
      <c r="G5" s="15">
        <v>2.713396263927529E-2</v>
      </c>
      <c r="H5" s="15">
        <v>2.5380073811092543E-2</v>
      </c>
      <c r="I5" s="15">
        <v>3.1191032110206931E-2</v>
      </c>
      <c r="J5" s="15">
        <v>2.1749531103639357E-2</v>
      </c>
      <c r="K5" s="15">
        <v>1.0484543114355344E-2</v>
      </c>
      <c r="L5" s="15">
        <v>7.5436798887497181E-3</v>
      </c>
      <c r="M5" s="15">
        <v>1.5065877306945029E-2</v>
      </c>
      <c r="N5" s="15">
        <v>2.0432782846471927E-2</v>
      </c>
      <c r="O5" s="15">
        <v>4.4263819848436102E-2</v>
      </c>
      <c r="P5" s="15">
        <v>2.6428623019578018E-2</v>
      </c>
      <c r="Q5" s="15">
        <v>0</v>
      </c>
    </row>
    <row r="6" spans="1:17" x14ac:dyDescent="0.3">
      <c r="A6" t="s">
        <v>80</v>
      </c>
      <c r="B6" t="s">
        <v>94</v>
      </c>
      <c r="C6" s="15">
        <v>5.3680918193219365E-2</v>
      </c>
      <c r="D6" s="15">
        <v>1.1966330060142913</v>
      </c>
      <c r="E6" s="15">
        <v>0.11983464756894963</v>
      </c>
      <c r="F6" s="15">
        <v>3.3063049598820587E-2</v>
      </c>
      <c r="G6" s="15">
        <v>6.5598546790003695E-2</v>
      </c>
      <c r="H6" s="15">
        <v>6.0229862797736657E-2</v>
      </c>
      <c r="I6" s="15">
        <v>0.10229673809998421</v>
      </c>
      <c r="J6" s="15">
        <v>5.5299273104513165E-2</v>
      </c>
      <c r="K6" s="15">
        <v>2.1447572390593455E-2</v>
      </c>
      <c r="L6" s="15">
        <v>1.7840533748026081E-2</v>
      </c>
      <c r="M6" s="15">
        <v>2.8906706847495561E-2</v>
      </c>
      <c r="N6" s="15">
        <v>3.6246814337029136E-2</v>
      </c>
      <c r="O6" s="15">
        <v>4.0616215996328101E-2</v>
      </c>
      <c r="P6" s="15">
        <v>5.8587903791616151E-2</v>
      </c>
      <c r="Q6" s="15">
        <v>0</v>
      </c>
    </row>
    <row r="7" spans="1:17" x14ac:dyDescent="0.3">
      <c r="A7" t="s">
        <v>81</v>
      </c>
      <c r="B7" t="s">
        <v>95</v>
      </c>
      <c r="C7" s="15">
        <v>1.2988645030315518E-2</v>
      </c>
      <c r="D7" s="15">
        <v>6.7082546634887165E-3</v>
      </c>
      <c r="E7" s="15">
        <v>1.1460235353749002</v>
      </c>
      <c r="F7" s="15">
        <v>1.8376330970614779E-2</v>
      </c>
      <c r="G7" s="15">
        <v>8.7613387997337089E-2</v>
      </c>
      <c r="H7" s="15">
        <v>2.3343939121187103E-2</v>
      </c>
      <c r="I7" s="15">
        <v>2.0880440741996711E-2</v>
      </c>
      <c r="J7" s="15">
        <v>1.8474936254788479E-2</v>
      </c>
      <c r="K7" s="15">
        <v>2.9659974849741189E-2</v>
      </c>
      <c r="L7" s="15">
        <v>7.1568645383486632E-2</v>
      </c>
      <c r="M7" s="15">
        <v>1.4479712430917158E-2</v>
      </c>
      <c r="N7" s="15">
        <v>1.1823474692249713E-2</v>
      </c>
      <c r="O7" s="15">
        <v>8.1964745058802965E-3</v>
      </c>
      <c r="P7" s="15">
        <v>2.6804153644142674E-2</v>
      </c>
      <c r="Q7" s="15">
        <v>0</v>
      </c>
    </row>
    <row r="8" spans="1:17" x14ac:dyDescent="0.3">
      <c r="A8" t="s">
        <v>82</v>
      </c>
      <c r="B8" t="s">
        <v>96</v>
      </c>
      <c r="C8" s="15">
        <v>9.2076827961659023E-3</v>
      </c>
      <c r="D8" s="15">
        <v>3.5508395674186358E-2</v>
      </c>
      <c r="E8" s="15">
        <v>2.6144222298009688E-2</v>
      </c>
      <c r="F8" s="15">
        <v>1.0180682895562916</v>
      </c>
      <c r="G8" s="15">
        <v>1.6807198234139925E-2</v>
      </c>
      <c r="H8" s="15">
        <v>2.4412273053079039E-2</v>
      </c>
      <c r="I8" s="15">
        <v>2.5919410533213127E-2</v>
      </c>
      <c r="J8" s="15">
        <v>2.145829592692319E-2</v>
      </c>
      <c r="K8" s="15">
        <v>8.5610706328374166E-3</v>
      </c>
      <c r="L8" s="15">
        <v>4.3408366752472659E-3</v>
      </c>
      <c r="M8" s="15">
        <v>1.1904147417386478E-2</v>
      </c>
      <c r="N8" s="15">
        <v>1.7055446101625651E-2</v>
      </c>
      <c r="O8" s="15">
        <v>1.3912171897422911E-2</v>
      </c>
      <c r="P8" s="15">
        <v>1.3600973744671362E-2</v>
      </c>
      <c r="Q8" s="15">
        <v>0</v>
      </c>
    </row>
    <row r="9" spans="1:17" x14ac:dyDescent="0.3">
      <c r="A9" s="1">
        <v>47</v>
      </c>
      <c r="B9" t="s">
        <v>97</v>
      </c>
      <c r="C9" s="15">
        <v>0</v>
      </c>
      <c r="D9" s="15">
        <v>0</v>
      </c>
      <c r="E9" s="15">
        <v>0</v>
      </c>
      <c r="F9" s="15">
        <v>0</v>
      </c>
      <c r="G9" s="15">
        <v>1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</row>
    <row r="10" spans="1:17" x14ac:dyDescent="0.3">
      <c r="A10" t="s">
        <v>83</v>
      </c>
      <c r="B10" t="s">
        <v>98</v>
      </c>
      <c r="C10" s="15">
        <v>1.2854911251567498E-2</v>
      </c>
      <c r="D10" s="15">
        <v>1.9356713509173132E-2</v>
      </c>
      <c r="E10" s="15">
        <v>1.3823348952302346E-2</v>
      </c>
      <c r="F10" s="15">
        <v>8.1407092203526238E-2</v>
      </c>
      <c r="G10" s="15">
        <v>2.851978807875942E-2</v>
      </c>
      <c r="H10" s="15">
        <v>1.2580395627287624</v>
      </c>
      <c r="I10" s="15">
        <v>2.3907139290190334E-2</v>
      </c>
      <c r="J10" s="15">
        <v>2.5099222423589824E-2</v>
      </c>
      <c r="K10" s="15">
        <v>4.8355010990590745E-2</v>
      </c>
      <c r="L10" s="15">
        <v>8.8031683211770868E-3</v>
      </c>
      <c r="M10" s="15">
        <v>2.2686188489336432E-2</v>
      </c>
      <c r="N10" s="15">
        <v>2.5965761408432417E-2</v>
      </c>
      <c r="O10" s="15">
        <v>1.3873380668305159E-2</v>
      </c>
      <c r="P10" s="15">
        <v>1.950991474448277E-2</v>
      </c>
      <c r="Q10" s="15">
        <v>0</v>
      </c>
    </row>
    <row r="11" spans="1:17" x14ac:dyDescent="0.3">
      <c r="A11" t="s">
        <v>84</v>
      </c>
      <c r="B11" t="s">
        <v>99</v>
      </c>
      <c r="C11" s="15">
        <v>1.1225270003048218E-3</v>
      </c>
      <c r="D11" s="15">
        <v>1.5955114737000525E-3</v>
      </c>
      <c r="E11" s="15">
        <v>1.2198582820248164E-3</v>
      </c>
      <c r="F11" s="15">
        <v>3.5898245200528148E-3</v>
      </c>
      <c r="G11" s="15">
        <v>1.0512253153088113E-2</v>
      </c>
      <c r="H11" s="15">
        <v>2.9100705418651056E-2</v>
      </c>
      <c r="I11" s="15">
        <v>1.0501701687778879</v>
      </c>
      <c r="J11" s="15">
        <v>5.1551434407140417E-3</v>
      </c>
      <c r="K11" s="15">
        <v>7.045308027816488E-3</v>
      </c>
      <c r="L11" s="15">
        <v>9.91601467363041E-4</v>
      </c>
      <c r="M11" s="15">
        <v>3.2722707288841313E-3</v>
      </c>
      <c r="N11" s="15">
        <v>4.1319577504711812E-3</v>
      </c>
      <c r="O11" s="15">
        <v>4.8708494383860957E-3</v>
      </c>
      <c r="P11" s="15">
        <v>4.5778352863669759E-3</v>
      </c>
      <c r="Q11" s="15">
        <v>0</v>
      </c>
    </row>
    <row r="12" spans="1:17" x14ac:dyDescent="0.3">
      <c r="A12" t="s">
        <v>85</v>
      </c>
      <c r="B12" t="s">
        <v>100</v>
      </c>
      <c r="C12" s="15">
        <v>7.7407783567243187E-3</v>
      </c>
      <c r="D12" s="15">
        <v>6.5890269727044296E-3</v>
      </c>
      <c r="E12" s="15">
        <v>9.7257707858366075E-3</v>
      </c>
      <c r="F12" s="15">
        <v>1.679065345679235E-2</v>
      </c>
      <c r="G12" s="15">
        <v>1.6288179986606019E-2</v>
      </c>
      <c r="H12" s="15">
        <v>4.3289971636670414E-2</v>
      </c>
      <c r="I12" s="15">
        <v>2.4246614975264383E-2</v>
      </c>
      <c r="J12" s="15">
        <v>1.1197123002942231</v>
      </c>
      <c r="K12" s="15">
        <v>6.2732808513729296E-2</v>
      </c>
      <c r="L12" s="15">
        <v>1.9988524346340238E-2</v>
      </c>
      <c r="M12" s="15">
        <v>6.1971378441508254E-2</v>
      </c>
      <c r="N12" s="15">
        <v>3.5833072656768376E-2</v>
      </c>
      <c r="O12" s="15">
        <v>1.6274479261723974E-2</v>
      </c>
      <c r="P12" s="15">
        <v>1.8806067345027034E-2</v>
      </c>
      <c r="Q12" s="15">
        <v>0</v>
      </c>
    </row>
    <row r="13" spans="1:17" x14ac:dyDescent="0.3">
      <c r="A13" t="s">
        <v>86</v>
      </c>
      <c r="B13" t="s">
        <v>101</v>
      </c>
      <c r="C13" s="15">
        <v>8.8354187865544945E-3</v>
      </c>
      <c r="D13" s="15">
        <v>8.9860851749433389E-3</v>
      </c>
      <c r="E13" s="15">
        <v>1.0149457496517347E-2</v>
      </c>
      <c r="F13" s="15">
        <v>9.8985067714484655E-3</v>
      </c>
      <c r="G13" s="15">
        <v>1.4840975722499723E-2</v>
      </c>
      <c r="H13" s="15">
        <v>2.2144591745524852E-2</v>
      </c>
      <c r="I13" s="15">
        <v>1.5963585391240199E-2</v>
      </c>
      <c r="J13" s="15">
        <v>2.0341523864822401E-2</v>
      </c>
      <c r="K13" s="15">
        <v>1.0584997759316459</v>
      </c>
      <c r="L13" s="15">
        <v>6.6926130182979035E-2</v>
      </c>
      <c r="M13" s="15">
        <v>2.6960153526935472E-2</v>
      </c>
      <c r="N13" s="15">
        <v>1.8807164961397775E-2</v>
      </c>
      <c r="O13" s="15">
        <v>1.5031846025991913E-2</v>
      </c>
      <c r="P13" s="15">
        <v>1.1311101069658692E-2</v>
      </c>
      <c r="Q13" s="15">
        <v>0</v>
      </c>
    </row>
    <row r="14" spans="1:17" x14ac:dyDescent="0.3">
      <c r="A14" t="s">
        <v>87</v>
      </c>
      <c r="B14" t="s">
        <v>102</v>
      </c>
      <c r="C14" s="15">
        <v>8.5533183606616679E-3</v>
      </c>
      <c r="D14" s="15">
        <v>6.534451512719466E-3</v>
      </c>
      <c r="E14" s="15">
        <v>2.0671256928518181E-2</v>
      </c>
      <c r="F14" s="15">
        <v>1.7269753890964742E-2</v>
      </c>
      <c r="G14" s="15">
        <v>4.2072788785562878E-2</v>
      </c>
      <c r="H14" s="15">
        <v>2.4997644717932029E-2</v>
      </c>
      <c r="I14" s="15">
        <v>2.1265869005147476E-2</v>
      </c>
      <c r="J14" s="15">
        <v>3.7044148424050689E-2</v>
      </c>
      <c r="K14" s="15">
        <v>3.0402780785521506E-2</v>
      </c>
      <c r="L14" s="15">
        <v>1.047625678302111</v>
      </c>
      <c r="M14" s="15">
        <v>3.6472811031614726E-2</v>
      </c>
      <c r="N14" s="15">
        <v>3.1038414209800788E-2</v>
      </c>
      <c r="O14" s="15">
        <v>1.1742534388095112E-2</v>
      </c>
      <c r="P14" s="15">
        <v>1.8913168687763587E-2</v>
      </c>
      <c r="Q14" s="15">
        <v>0</v>
      </c>
    </row>
    <row r="15" spans="1:17" x14ac:dyDescent="0.3">
      <c r="A15" t="s">
        <v>88</v>
      </c>
      <c r="B15" t="s">
        <v>103</v>
      </c>
      <c r="C15" s="15">
        <v>5.6983743147818941E-3</v>
      </c>
      <c r="D15" s="15">
        <v>6.5561779894803014E-3</v>
      </c>
      <c r="E15" s="15">
        <v>1.0849387340271091E-2</v>
      </c>
      <c r="F15" s="15">
        <v>1.0910666209086964E-2</v>
      </c>
      <c r="G15" s="15">
        <v>2.8667456169671354E-2</v>
      </c>
      <c r="H15" s="15">
        <v>2.6842564085260086E-2</v>
      </c>
      <c r="I15" s="15">
        <v>1.7483880853076006E-2</v>
      </c>
      <c r="J15" s="15">
        <v>5.2197117428061532E-2</v>
      </c>
      <c r="K15" s="15">
        <v>7.2744225937365042E-2</v>
      </c>
      <c r="L15" s="15">
        <v>2.3257382245484338E-2</v>
      </c>
      <c r="M15" s="15">
        <v>1.0971315170574263</v>
      </c>
      <c r="N15" s="15">
        <v>5.0952651335383452E-2</v>
      </c>
      <c r="O15" s="15">
        <v>8.6020594994950152E-3</v>
      </c>
      <c r="P15" s="15">
        <v>1.7869239215140928E-2</v>
      </c>
      <c r="Q15" s="15">
        <v>0</v>
      </c>
    </row>
    <row r="16" spans="1:17" x14ac:dyDescent="0.3">
      <c r="A16" t="s">
        <v>89</v>
      </c>
      <c r="B16" t="s">
        <v>104</v>
      </c>
      <c r="C16" s="15">
        <v>1.8370715216781075E-2</v>
      </c>
      <c r="D16" s="15">
        <v>1.201776824795592E-2</v>
      </c>
      <c r="E16" s="15">
        <v>4.2128958829792999E-2</v>
      </c>
      <c r="F16" s="15">
        <v>1.7061159403288895E-2</v>
      </c>
      <c r="G16" s="15">
        <v>2.11334396670146E-2</v>
      </c>
      <c r="H16" s="15">
        <v>5.9588367464279923E-2</v>
      </c>
      <c r="I16" s="15">
        <v>2.4254614776166521E-2</v>
      </c>
      <c r="J16" s="15">
        <v>6.9453740289412938E-2</v>
      </c>
      <c r="K16" s="15">
        <v>3.7406996832763238E-2</v>
      </c>
      <c r="L16" s="15">
        <v>2.0958518088484649E-2</v>
      </c>
      <c r="M16" s="15">
        <v>5.0924786782219088E-2</v>
      </c>
      <c r="N16" s="15">
        <v>1.1078241088440355</v>
      </c>
      <c r="O16" s="15">
        <v>2.7572361902141677E-2</v>
      </c>
      <c r="P16" s="15">
        <v>2.3188849866332486E-2</v>
      </c>
      <c r="Q16" s="15">
        <v>0</v>
      </c>
    </row>
    <row r="17" spans="1:17" x14ac:dyDescent="0.3">
      <c r="A17" t="s">
        <v>90</v>
      </c>
      <c r="B17" t="s">
        <v>105</v>
      </c>
      <c r="C17" s="15">
        <v>4.1133531851271943E-4</v>
      </c>
      <c r="D17" s="15">
        <v>7.9698534351979773E-4</v>
      </c>
      <c r="E17" s="15">
        <v>3.8152528884266671E-4</v>
      </c>
      <c r="F17" s="15">
        <v>3.2230278707695803E-4</v>
      </c>
      <c r="G17" s="15">
        <v>6.3163258639322979E-4</v>
      </c>
      <c r="H17" s="15">
        <v>6.1890860935010492E-4</v>
      </c>
      <c r="I17" s="15">
        <v>7.5511642260631855E-4</v>
      </c>
      <c r="J17" s="15">
        <v>3.8652463393340961E-3</v>
      </c>
      <c r="K17" s="15">
        <v>1.0452000982631945E-3</v>
      </c>
      <c r="L17" s="15">
        <v>3.2624379683451914E-4</v>
      </c>
      <c r="M17" s="15">
        <v>1.6921567970185169E-3</v>
      </c>
      <c r="N17" s="15">
        <v>3.0185923170050039E-3</v>
      </c>
      <c r="O17" s="15">
        <v>1.0514471958110536</v>
      </c>
      <c r="P17" s="15">
        <v>2.3090836457471051E-3</v>
      </c>
      <c r="Q17" s="15">
        <v>0</v>
      </c>
    </row>
    <row r="18" spans="1:17" x14ac:dyDescent="0.3">
      <c r="A18" t="s">
        <v>91</v>
      </c>
      <c r="B18" t="s">
        <v>106</v>
      </c>
      <c r="C18" s="15">
        <v>2.5049178250192848E-3</v>
      </c>
      <c r="D18" s="15">
        <v>2.1517674885634308E-3</v>
      </c>
      <c r="E18" s="15">
        <v>6.2585417061312093E-3</v>
      </c>
      <c r="F18" s="15">
        <v>3.2979424068482104E-3</v>
      </c>
      <c r="G18" s="15">
        <v>5.8457928248049499E-3</v>
      </c>
      <c r="H18" s="15">
        <v>1.7090032697303279E-2</v>
      </c>
      <c r="I18" s="15">
        <v>4.9372913647132161E-3</v>
      </c>
      <c r="J18" s="15">
        <v>8.5719836142470144E-3</v>
      </c>
      <c r="K18" s="15">
        <v>1.3958589262675455E-2</v>
      </c>
      <c r="L18" s="15">
        <v>1.8655420868666631E-2</v>
      </c>
      <c r="M18" s="15">
        <v>1.5383961209495648E-2</v>
      </c>
      <c r="N18" s="15">
        <v>7.3743139909074008E-3</v>
      </c>
      <c r="O18" s="15">
        <v>1.302516248077052E-2</v>
      </c>
      <c r="P18" s="15">
        <v>1.0411641668865625</v>
      </c>
      <c r="Q18" s="15">
        <v>0</v>
      </c>
    </row>
    <row r="19" spans="1:17" x14ac:dyDescent="0.3">
      <c r="A19" t="s">
        <v>92</v>
      </c>
      <c r="B19" t="s">
        <v>107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C34" sqref="C34"/>
    </sheetView>
  </sheetViews>
  <sheetFormatPr defaultRowHeight="14" x14ac:dyDescent="0.3"/>
  <cols>
    <col min="1" max="1" width="12.5" customWidth="1"/>
    <col min="2" max="2" width="38.75" customWidth="1"/>
    <col min="3" max="3" width="10.58203125" customWidth="1"/>
    <col min="5" max="5" width="12.58203125" customWidth="1"/>
    <col min="6" max="6" width="11.5" customWidth="1"/>
    <col min="8" max="8" width="14.5" customWidth="1"/>
    <col min="10" max="10" width="10.33203125" customWidth="1"/>
    <col min="12" max="12" width="10.33203125" customWidth="1"/>
    <col min="13" max="13" width="10.25" customWidth="1"/>
    <col min="14" max="14" width="12.33203125" customWidth="1"/>
    <col min="16" max="16" width="11.33203125" customWidth="1"/>
  </cols>
  <sheetData>
    <row r="1" spans="1:16" x14ac:dyDescent="0.3">
      <c r="A1" s="4" t="s">
        <v>28</v>
      </c>
    </row>
    <row r="3" spans="1:16" x14ac:dyDescent="0.3">
      <c r="C3" s="56" t="s">
        <v>11</v>
      </c>
      <c r="D3" s="57"/>
      <c r="E3" s="57"/>
      <c r="F3" s="57"/>
      <c r="G3" s="58"/>
      <c r="H3" s="59" t="s">
        <v>15</v>
      </c>
      <c r="I3" s="59"/>
      <c r="J3" s="59"/>
      <c r="K3" s="60"/>
      <c r="L3" s="61" t="s">
        <v>27</v>
      </c>
      <c r="M3" s="61"/>
      <c r="N3" s="61"/>
      <c r="O3" s="60"/>
      <c r="P3" s="9" t="s">
        <v>8</v>
      </c>
    </row>
    <row r="4" spans="1:16" x14ac:dyDescent="0.3">
      <c r="C4" s="14" t="s">
        <v>34</v>
      </c>
      <c r="D4" s="11" t="s">
        <v>35</v>
      </c>
      <c r="E4" s="10" t="s">
        <v>12</v>
      </c>
      <c r="F4" s="10" t="s">
        <v>14</v>
      </c>
      <c r="G4" s="13" t="s">
        <v>8</v>
      </c>
      <c r="H4" s="10" t="s">
        <v>16</v>
      </c>
      <c r="I4" s="11" t="s">
        <v>36</v>
      </c>
      <c r="J4" s="10" t="s">
        <v>18</v>
      </c>
      <c r="K4" s="13" t="s">
        <v>8</v>
      </c>
      <c r="L4" s="3" t="s">
        <v>20</v>
      </c>
      <c r="M4" t="s">
        <v>22</v>
      </c>
      <c r="N4" s="3" t="s">
        <v>23</v>
      </c>
      <c r="O4" s="4" t="s">
        <v>8</v>
      </c>
      <c r="P4" s="9" t="s">
        <v>25</v>
      </c>
    </row>
    <row r="5" spans="1:16" x14ac:dyDescent="0.3">
      <c r="C5" s="14"/>
      <c r="D5" s="11"/>
      <c r="E5" s="11" t="s">
        <v>13</v>
      </c>
      <c r="F5" s="11" t="s">
        <v>13</v>
      </c>
      <c r="G5" s="12"/>
      <c r="H5" s="11" t="s">
        <v>17</v>
      </c>
      <c r="I5" s="11"/>
      <c r="J5" s="11" t="s">
        <v>19</v>
      </c>
      <c r="K5" s="12"/>
      <c r="L5" t="s">
        <v>21</v>
      </c>
      <c r="N5" t="s">
        <v>21</v>
      </c>
      <c r="P5" s="9" t="s">
        <v>26</v>
      </c>
    </row>
    <row r="6" spans="1:16" x14ac:dyDescent="0.3">
      <c r="A6" s="4" t="s">
        <v>9</v>
      </c>
      <c r="B6" t="str">
        <f>'IO table'!B20</f>
        <v>Imports from rest of UK</v>
      </c>
      <c r="C6" s="23">
        <v>32.643801289781813</v>
      </c>
      <c r="D6" s="2">
        <v>2.5799677136375987</v>
      </c>
      <c r="E6" s="2">
        <v>6.552937459964844</v>
      </c>
      <c r="F6" s="2">
        <v>6.2738063078000978</v>
      </c>
      <c r="G6" s="7">
        <f>SUM(C6:F6)</f>
        <v>48.050512771184358</v>
      </c>
      <c r="H6" s="2">
        <v>13.684735128976104</v>
      </c>
      <c r="I6" s="2">
        <v>1.5338495279984465E-2</v>
      </c>
      <c r="J6" s="2">
        <v>0.18003801164582095</v>
      </c>
      <c r="K6" s="7">
        <f>SUM(H6:J6)</f>
        <v>13.88011163590191</v>
      </c>
      <c r="L6" s="2">
        <v>35.17267220372446</v>
      </c>
      <c r="M6" s="2">
        <v>14.856574689170733</v>
      </c>
      <c r="N6" s="2">
        <v>12.920946291774344</v>
      </c>
      <c r="O6" s="7">
        <f>SUM(L6:N6)</f>
        <v>62.950193184669537</v>
      </c>
      <c r="P6" s="7">
        <f>G6+K6+O6</f>
        <v>124.8808175917558</v>
      </c>
    </row>
    <row r="7" spans="1:16" x14ac:dyDescent="0.3">
      <c r="A7" s="4" t="s">
        <v>10</v>
      </c>
      <c r="B7" t="str">
        <f>'IO table'!B21</f>
        <v>Imports from rest of EU</v>
      </c>
      <c r="C7" s="23">
        <v>6.2490710320147906</v>
      </c>
      <c r="D7" s="2">
        <v>0.38905241598408952</v>
      </c>
      <c r="E7" s="2">
        <v>0.96367914283682954</v>
      </c>
      <c r="F7" s="2">
        <v>1.0004276788498774</v>
      </c>
      <c r="G7" s="7">
        <f t="shared" ref="G7:G15" si="0">SUM(C7:F7)</f>
        <v>8.6022302696855864</v>
      </c>
      <c r="H7" s="2">
        <v>2.162389642924254</v>
      </c>
      <c r="I7" s="2">
        <v>4.3525768046139704E-3</v>
      </c>
      <c r="J7" s="2">
        <v>3.0395632713882102E-2</v>
      </c>
      <c r="K7" s="7">
        <f t="shared" ref="K7:K15" si="1">SUM(H7:J7)</f>
        <v>2.1971378524427498</v>
      </c>
      <c r="L7" s="2">
        <v>6.7144999878571081</v>
      </c>
      <c r="M7" s="2">
        <v>2.7449217847621084</v>
      </c>
      <c r="N7" s="2">
        <v>2.3605828243563289</v>
      </c>
      <c r="O7" s="7">
        <f t="shared" ref="O7:O15" si="2">SUM(L7:N7)</f>
        <v>11.820004596975544</v>
      </c>
      <c r="P7" s="7">
        <f t="shared" ref="P7:P15" si="3">G7+K7+O7</f>
        <v>22.619372719103879</v>
      </c>
    </row>
    <row r="8" spans="1:16" x14ac:dyDescent="0.3">
      <c r="B8" t="str">
        <f>'IO table'!B22</f>
        <v>Imports from rest of world</v>
      </c>
      <c r="C8" s="23">
        <v>5.8552485320311103</v>
      </c>
      <c r="D8" s="2">
        <v>0.40032120440704577</v>
      </c>
      <c r="E8" s="2">
        <v>1.0935457332388556</v>
      </c>
      <c r="F8" s="2">
        <v>1.050892470669528</v>
      </c>
      <c r="G8" s="7">
        <f t="shared" si="0"/>
        <v>8.4000079403465389</v>
      </c>
      <c r="H8" s="2">
        <v>1.6038419486714912</v>
      </c>
      <c r="I8" s="2">
        <v>3.5758814198758281E-3</v>
      </c>
      <c r="J8" s="2">
        <v>3.1537877674173556E-2</v>
      </c>
      <c r="K8" s="7">
        <f t="shared" si="1"/>
        <v>1.6389557077655406</v>
      </c>
      <c r="L8" s="2">
        <v>8.1989888558924129</v>
      </c>
      <c r="M8" s="2">
        <v>3.6766609352867872</v>
      </c>
      <c r="N8" s="2">
        <v>3.1720236852877228</v>
      </c>
      <c r="O8" s="7">
        <f t="shared" si="2"/>
        <v>15.047673476466922</v>
      </c>
      <c r="P8" s="7">
        <f t="shared" si="3"/>
        <v>25.086637124579003</v>
      </c>
    </row>
    <row r="9" spans="1:16" x14ac:dyDescent="0.3">
      <c r="A9" s="5"/>
      <c r="B9" s="5" t="str">
        <f>'IO table'!B23</f>
        <v>Imports of goods and services</v>
      </c>
      <c r="C9" s="24">
        <f>SUM(C6:C8)</f>
        <v>44.748120853827714</v>
      </c>
      <c r="D9" s="6">
        <f t="shared" ref="D9:N9" si="4">SUM(D6:D8)</f>
        <v>3.3693413340287339</v>
      </c>
      <c r="E9" s="6">
        <f t="shared" si="4"/>
        <v>8.6101623360405295</v>
      </c>
      <c r="F9" s="6">
        <f t="shared" si="4"/>
        <v>8.3251264573195023</v>
      </c>
      <c r="G9" s="8">
        <f t="shared" si="0"/>
        <v>65.052750981216477</v>
      </c>
      <c r="H9" s="6">
        <f t="shared" si="4"/>
        <v>17.450966720571849</v>
      </c>
      <c r="I9" s="6">
        <f t="shared" si="4"/>
        <v>2.3266953504474264E-2</v>
      </c>
      <c r="J9" s="6">
        <f t="shared" si="4"/>
        <v>0.24197152203387662</v>
      </c>
      <c r="K9" s="8">
        <f t="shared" si="1"/>
        <v>17.716205196110199</v>
      </c>
      <c r="L9" s="6">
        <f t="shared" si="4"/>
        <v>50.086161047473979</v>
      </c>
      <c r="M9" s="6">
        <f t="shared" si="4"/>
        <v>21.278157409219627</v>
      </c>
      <c r="N9" s="6">
        <f t="shared" si="4"/>
        <v>18.453552801418397</v>
      </c>
      <c r="O9" s="8">
        <f t="shared" si="2"/>
        <v>89.817871258112007</v>
      </c>
      <c r="P9" s="8">
        <f t="shared" si="3"/>
        <v>172.58682743543869</v>
      </c>
    </row>
    <row r="10" spans="1:16" x14ac:dyDescent="0.3">
      <c r="A10" s="5" t="str">
        <f>'IO table'!A24</f>
        <v>TISProd</v>
      </c>
      <c r="B10" s="5" t="str">
        <f>'IO table'!B24</f>
        <v>Taxes less subsidies on products</v>
      </c>
      <c r="C10" s="24">
        <v>3.0532757776567632</v>
      </c>
      <c r="D10" s="6">
        <v>0.4083583069225612</v>
      </c>
      <c r="E10" s="6">
        <v>1.6159153244123541</v>
      </c>
      <c r="F10" s="6">
        <v>0.97820124770554673</v>
      </c>
      <c r="G10" s="8">
        <f t="shared" si="0"/>
        <v>6.0557506566972261</v>
      </c>
      <c r="H10" s="6">
        <v>1.2793008940606516</v>
      </c>
      <c r="I10" s="6">
        <v>5.9909375829211181E-4</v>
      </c>
      <c r="J10" s="6">
        <v>1.4300504272209228E-2</v>
      </c>
      <c r="K10" s="8">
        <f t="shared" si="1"/>
        <v>1.294200492091153</v>
      </c>
      <c r="L10" s="6">
        <v>2.8881961717686866</v>
      </c>
      <c r="M10" s="6">
        <v>1.1715268877029783</v>
      </c>
      <c r="N10" s="6">
        <v>1.0796246375795668</v>
      </c>
      <c r="O10" s="8">
        <f t="shared" si="2"/>
        <v>5.1393476970512317</v>
      </c>
      <c r="P10" s="8">
        <f t="shared" si="3"/>
        <v>12.48929884583961</v>
      </c>
    </row>
    <row r="11" spans="1:16" x14ac:dyDescent="0.3">
      <c r="A11" t="str">
        <f>'IO table'!A25</f>
        <v>TlSPrdn</v>
      </c>
      <c r="B11" t="str">
        <f>'IO table'!B25</f>
        <v>Taxes less subsidies on production</v>
      </c>
      <c r="C11" s="23">
        <v>2.6629730049680642</v>
      </c>
      <c r="D11" s="2">
        <v>7.5950942346012282E-2</v>
      </c>
      <c r="E11" s="2">
        <v>0.20279021888122259</v>
      </c>
      <c r="F11" s="2">
        <v>0.19812844796693055</v>
      </c>
      <c r="G11" s="7">
        <f t="shared" si="0"/>
        <v>3.1398426141622298</v>
      </c>
      <c r="H11" s="2">
        <v>0.37084692894081234</v>
      </c>
      <c r="I11" s="2">
        <v>2.8153708626549273E-3</v>
      </c>
      <c r="J11" s="2">
        <v>7.2692249104915835E-3</v>
      </c>
      <c r="K11" s="7">
        <f t="shared" si="1"/>
        <v>0.38093152471395886</v>
      </c>
      <c r="L11" s="2">
        <v>1.8328465846663242</v>
      </c>
      <c r="M11" s="2">
        <v>0.76578310440187602</v>
      </c>
      <c r="N11" s="2">
        <v>0.69050541746612271</v>
      </c>
      <c r="O11" s="7">
        <f t="shared" si="2"/>
        <v>3.2891351065343226</v>
      </c>
      <c r="P11" s="7">
        <f t="shared" si="3"/>
        <v>6.8099092454105108</v>
      </c>
    </row>
    <row r="12" spans="1:16" x14ac:dyDescent="0.3">
      <c r="A12" t="str">
        <f>'IO table'!A26</f>
        <v>CoE</v>
      </c>
      <c r="B12" t="str">
        <f>'IO table'!B26</f>
        <v>Compensation of employees</v>
      </c>
      <c r="C12" s="23">
        <v>51.260258937941408</v>
      </c>
      <c r="D12" s="2">
        <v>6.4329850241146804</v>
      </c>
      <c r="E12" s="2">
        <v>20.721523788141898</v>
      </c>
      <c r="F12" s="2">
        <v>13.577767936097391</v>
      </c>
      <c r="G12" s="7">
        <f t="shared" si="0"/>
        <v>91.992535686295369</v>
      </c>
      <c r="H12" s="2">
        <v>17.515083475337459</v>
      </c>
      <c r="I12" s="2">
        <v>2.1874433913672938E-2</v>
      </c>
      <c r="J12" s="2">
        <v>0.36772223489843048</v>
      </c>
      <c r="K12" s="7">
        <f t="shared" si="1"/>
        <v>17.904680144149562</v>
      </c>
      <c r="L12" s="2">
        <v>52.733126285691277</v>
      </c>
      <c r="M12" s="2">
        <v>22.14152670000345</v>
      </c>
      <c r="N12" s="2">
        <v>20.210295481124291</v>
      </c>
      <c r="O12" s="7">
        <f t="shared" si="2"/>
        <v>95.084948466819014</v>
      </c>
      <c r="P12" s="7">
        <f t="shared" si="3"/>
        <v>204.98216429726395</v>
      </c>
    </row>
    <row r="13" spans="1:16" x14ac:dyDescent="0.3">
      <c r="A13" t="str">
        <f>'IO table'!A27</f>
        <v>GOS</v>
      </c>
      <c r="B13" t="str">
        <f>'IO table'!B27</f>
        <v>Gross operating surplus</v>
      </c>
      <c r="C13" s="23">
        <v>60.761234124437358</v>
      </c>
      <c r="D13" s="2">
        <v>2.3399515304461844</v>
      </c>
      <c r="E13" s="2">
        <v>5.3090974881672919</v>
      </c>
      <c r="F13" s="2">
        <v>4.033289716000021</v>
      </c>
      <c r="G13" s="7">
        <f t="shared" si="0"/>
        <v>72.44357285905086</v>
      </c>
      <c r="H13" s="2">
        <v>11.251518701673131</v>
      </c>
      <c r="I13" s="2">
        <v>1.0226983795980783E-2</v>
      </c>
      <c r="J13" s="2">
        <v>0.2504947894952978</v>
      </c>
      <c r="K13" s="7">
        <f t="shared" si="1"/>
        <v>11.512240474964409</v>
      </c>
      <c r="L13" s="2">
        <v>31.889998882875343</v>
      </c>
      <c r="M13" s="2">
        <v>14.704690312496416</v>
      </c>
      <c r="N13" s="2">
        <v>12.873746654569967</v>
      </c>
      <c r="O13" s="7">
        <f t="shared" si="2"/>
        <v>59.468435849941727</v>
      </c>
      <c r="P13" s="7">
        <f t="shared" si="3"/>
        <v>143.42424918395699</v>
      </c>
    </row>
    <row r="14" spans="1:16" x14ac:dyDescent="0.3">
      <c r="A14" s="5" t="str">
        <f>'IO table'!A28</f>
        <v>GVA</v>
      </c>
      <c r="B14" s="5" t="str">
        <f>'IO table'!B28</f>
        <v>Gross value added at basic prices</v>
      </c>
      <c r="C14" s="24">
        <f>SUM(C11:C13)</f>
        <v>114.68446606734683</v>
      </c>
      <c r="D14" s="6">
        <f t="shared" ref="D14:N14" si="5">SUM(D11:D13)</f>
        <v>8.8488874969068778</v>
      </c>
      <c r="E14" s="6">
        <f t="shared" si="5"/>
        <v>26.233411495190413</v>
      </c>
      <c r="F14" s="6">
        <f t="shared" si="5"/>
        <v>17.809186100064341</v>
      </c>
      <c r="G14" s="8">
        <f t="shared" si="0"/>
        <v>167.57595115950849</v>
      </c>
      <c r="H14" s="6">
        <f t="shared" si="5"/>
        <v>29.137449105951401</v>
      </c>
      <c r="I14" s="6">
        <f t="shared" si="5"/>
        <v>3.4916788572308649E-2</v>
      </c>
      <c r="J14" s="6">
        <f t="shared" si="5"/>
        <v>0.62548624930421992</v>
      </c>
      <c r="K14" s="8">
        <f t="shared" si="1"/>
        <v>29.797852143827928</v>
      </c>
      <c r="L14" s="6">
        <f t="shared" si="5"/>
        <v>86.455971753232944</v>
      </c>
      <c r="M14" s="6">
        <f t="shared" si="5"/>
        <v>37.61200011690174</v>
      </c>
      <c r="N14" s="6">
        <f t="shared" si="5"/>
        <v>33.774547553160382</v>
      </c>
      <c r="O14" s="8">
        <f t="shared" si="2"/>
        <v>157.84251942329507</v>
      </c>
      <c r="P14" s="8">
        <f t="shared" si="3"/>
        <v>355.21632272663146</v>
      </c>
    </row>
    <row r="15" spans="1:16" ht="14.5" thickBot="1" x14ac:dyDescent="0.35">
      <c r="A15" s="5"/>
      <c r="B15" s="5" t="s">
        <v>37</v>
      </c>
      <c r="C15" s="24">
        <f>C9+C10+C14</f>
        <v>162.48586269883131</v>
      </c>
      <c r="D15" s="6">
        <f t="shared" ref="D15:F15" si="6">D9+D10+D14</f>
        <v>12.626587137858174</v>
      </c>
      <c r="E15" s="6">
        <f t="shared" si="6"/>
        <v>36.459489155643297</v>
      </c>
      <c r="F15" s="6">
        <f t="shared" si="6"/>
        <v>27.112513805089392</v>
      </c>
      <c r="G15" s="22">
        <f t="shared" si="0"/>
        <v>238.68445279742218</v>
      </c>
      <c r="H15" s="17">
        <f>H9+H10+H14</f>
        <v>47.8677167205839</v>
      </c>
      <c r="I15" s="17">
        <f t="shared" ref="I15:J15" si="7">I9+I10+I14</f>
        <v>5.8782835835075029E-2</v>
      </c>
      <c r="J15" s="17">
        <f t="shared" si="7"/>
        <v>0.88175827561030573</v>
      </c>
      <c r="K15" s="22">
        <f t="shared" si="1"/>
        <v>48.808257832029284</v>
      </c>
      <c r="L15" s="17">
        <f>L9+L10+L14</f>
        <v>139.43032897247559</v>
      </c>
      <c r="M15" s="17">
        <f t="shared" ref="M15:N15" si="8">M9+M10+M14</f>
        <v>60.061684413824345</v>
      </c>
      <c r="N15" s="17">
        <f t="shared" si="8"/>
        <v>53.307724992158342</v>
      </c>
      <c r="O15" s="22">
        <f t="shared" si="2"/>
        <v>252.79973837845827</v>
      </c>
      <c r="P15" s="21">
        <f t="shared" si="3"/>
        <v>540.2924490079098</v>
      </c>
    </row>
    <row r="16" spans="1:16" ht="14.5" thickTop="1" x14ac:dyDescent="0.3">
      <c r="A16" s="18" t="s">
        <v>24</v>
      </c>
      <c r="B16" s="19" t="str">
        <f>B6</f>
        <v>Imports from rest of UK</v>
      </c>
      <c r="C16" s="25">
        <f>'IO table'!S20</f>
        <v>12.967766179017056</v>
      </c>
      <c r="D16" s="20">
        <f>'IO table'!T20</f>
        <v>0</v>
      </c>
      <c r="E16" s="20">
        <f>'IO table'!U20</f>
        <v>0.36549732722139228</v>
      </c>
      <c r="F16" s="20">
        <f>'IO table'!V20</f>
        <v>0</v>
      </c>
      <c r="G16" s="7">
        <f>'IO table'!W20</f>
        <v>13.333263506238449</v>
      </c>
      <c r="H16" s="20">
        <f>'IO table'!X20</f>
        <v>5.8450813884947639</v>
      </c>
      <c r="I16" s="20">
        <f>'IO table'!Y20</f>
        <v>0.66963581146368056</v>
      </c>
      <c r="J16" s="20">
        <f>'IO table'!Z20</f>
        <v>9.8156520129097771E-2</v>
      </c>
      <c r="K16" s="7">
        <f>'IO table'!AA20</f>
        <v>6.612873720087542</v>
      </c>
      <c r="L16" s="20">
        <f>'IO table'!AB20</f>
        <v>9.0772558152790292</v>
      </c>
      <c r="M16" s="20">
        <f>'IO table'!AC20</f>
        <v>3.6306961358305103</v>
      </c>
      <c r="N16" s="20">
        <f>'IO table'!AD20</f>
        <v>2.5925456610816933</v>
      </c>
      <c r="O16" s="7">
        <f>'IO table'!AE20</f>
        <v>15.300497612191233</v>
      </c>
      <c r="P16" s="7">
        <f>'IO table'!AF20</f>
        <v>35.246634838517224</v>
      </c>
    </row>
    <row r="17" spans="1:16" x14ac:dyDescent="0.3">
      <c r="A17" s="4" t="s">
        <v>10</v>
      </c>
      <c r="B17" t="str">
        <f t="shared" ref="B17:B34" si="9">B7</f>
        <v>Imports from rest of EU</v>
      </c>
      <c r="C17" s="23">
        <f>'IO table'!S21</f>
        <v>3.4392771170436554</v>
      </c>
      <c r="D17" s="2">
        <f>'IO table'!T21</f>
        <v>0</v>
      </c>
      <c r="E17" s="2">
        <f>'IO table'!U21</f>
        <v>9.6936247654369298E-2</v>
      </c>
      <c r="F17" s="2">
        <f>'IO table'!V21</f>
        <v>0</v>
      </c>
      <c r="G17" s="7">
        <f>'IO table'!W21</f>
        <v>3.5362133646980247</v>
      </c>
      <c r="H17" s="2">
        <f>'IO table'!X21</f>
        <v>1.5502172378181771</v>
      </c>
      <c r="I17" s="2">
        <f>'IO table'!Y21</f>
        <v>0.17759906304036746</v>
      </c>
      <c r="J17" s="2">
        <f>'IO table'!Z21</f>
        <v>2.6032816208152027E-2</v>
      </c>
      <c r="K17" s="7">
        <f>'IO table'!AA21</f>
        <v>1.7538491170666966</v>
      </c>
      <c r="L17" s="2">
        <f>'IO table'!AB21</f>
        <v>2.4074461075305256</v>
      </c>
      <c r="M17" s="2">
        <f>'IO table'!AC21</f>
        <v>0.96292375776374395</v>
      </c>
      <c r="N17" s="2">
        <f>'IO table'!AD21</f>
        <v>0.68758819706949259</v>
      </c>
      <c r="O17" s="7">
        <f>'IO table'!AE21</f>
        <v>4.0579580623637614</v>
      </c>
      <c r="P17" s="7">
        <f>'IO table'!AF21</f>
        <v>9.3480205441284827</v>
      </c>
    </row>
    <row r="18" spans="1:16" x14ac:dyDescent="0.3">
      <c r="B18" t="str">
        <f t="shared" si="9"/>
        <v>Imports from rest of world</v>
      </c>
      <c r="C18" s="23">
        <f>'IO table'!S22</f>
        <v>3.2137507487129242</v>
      </c>
      <c r="D18" s="2">
        <f>'IO table'!T22</f>
        <v>0</v>
      </c>
      <c r="E18" s="2">
        <f>'IO table'!U22</f>
        <v>9.0579772398345096E-2</v>
      </c>
      <c r="F18" s="2">
        <f>'IO table'!V22</f>
        <v>0</v>
      </c>
      <c r="G18" s="7">
        <f>'IO table'!W22</f>
        <v>3.3043305211112695</v>
      </c>
      <c r="H18" s="2">
        <f>'IO table'!X22</f>
        <v>1.4485636484530511</v>
      </c>
      <c r="I18" s="2">
        <f>'IO table'!Y22</f>
        <v>0.16595322284099917</v>
      </c>
      <c r="J18" s="2">
        <f>'IO table'!Z22</f>
        <v>2.4325746292863371E-2</v>
      </c>
      <c r="K18" s="7">
        <f>'IO table'!AA22</f>
        <v>1.6388426175869137</v>
      </c>
      <c r="L18" s="2">
        <f>'IO table'!AB22</f>
        <v>2.2495807890039337</v>
      </c>
      <c r="M18" s="2">
        <f>'IO table'!AC22</f>
        <v>0.89978121627103969</v>
      </c>
      <c r="N18" s="2">
        <f>'IO table'!AD22</f>
        <v>0.64250044644198501</v>
      </c>
      <c r="O18" s="7">
        <f>'IO table'!AE22</f>
        <v>3.7918624517169581</v>
      </c>
      <c r="P18" s="7">
        <f>'IO table'!AF22</f>
        <v>8.7350355904151407</v>
      </c>
    </row>
    <row r="19" spans="1:16" x14ac:dyDescent="0.3">
      <c r="A19" s="5"/>
      <c r="B19" s="5" t="str">
        <f t="shared" si="9"/>
        <v>Imports of goods and services</v>
      </c>
      <c r="C19" s="24">
        <f>'IO table'!S23</f>
        <v>19.620794044773639</v>
      </c>
      <c r="D19" s="6">
        <f>'IO table'!T23</f>
        <v>0</v>
      </c>
      <c r="E19" s="6">
        <f>'IO table'!U23</f>
        <v>0.55301334727410667</v>
      </c>
      <c r="F19" s="6">
        <f>'IO table'!V23</f>
        <v>0</v>
      </c>
      <c r="G19" s="8">
        <f>'IO table'!W23</f>
        <v>20.173807392047745</v>
      </c>
      <c r="H19" s="6">
        <f>'IO table'!X23</f>
        <v>8.8438622747659927</v>
      </c>
      <c r="I19" s="6">
        <f>'IO table'!Y23</f>
        <v>1.0131880973450471</v>
      </c>
      <c r="J19" s="6">
        <f>'IO table'!Z23</f>
        <v>0.14851508263011318</v>
      </c>
      <c r="K19" s="8">
        <f>'IO table'!AA23</f>
        <v>10.005565454741154</v>
      </c>
      <c r="L19" s="6">
        <f>'IO table'!AB23</f>
        <v>13.734282711813488</v>
      </c>
      <c r="M19" s="6">
        <f>'IO table'!AC23</f>
        <v>5.4934011098652942</v>
      </c>
      <c r="N19" s="6">
        <f>'IO table'!AD23</f>
        <v>3.9226343045931706</v>
      </c>
      <c r="O19" s="8">
        <f>'IO table'!AE23</f>
        <v>23.150318126271952</v>
      </c>
      <c r="P19" s="8">
        <f>'IO table'!AF23</f>
        <v>53.329690973060849</v>
      </c>
    </row>
    <row r="20" spans="1:16" x14ac:dyDescent="0.3">
      <c r="A20" s="5" t="str">
        <f>A10</f>
        <v>TISProd</v>
      </c>
      <c r="B20" s="5" t="str">
        <f t="shared" si="9"/>
        <v>Taxes less subsidies on products</v>
      </c>
      <c r="C20" s="24">
        <f>'IO table'!S24</f>
        <v>14.231170711527856</v>
      </c>
      <c r="D20" s="6">
        <f>'IO table'!T24</f>
        <v>0</v>
      </c>
      <c r="E20" s="6">
        <f>'IO table'!U24</f>
        <v>0</v>
      </c>
      <c r="F20" s="6">
        <f>'IO table'!V24</f>
        <v>0</v>
      </c>
      <c r="G20" s="8">
        <f>'IO table'!W24</f>
        <v>14.231170711527856</v>
      </c>
      <c r="H20" s="6">
        <f>'IO table'!X24</f>
        <v>3.0850733980727694</v>
      </c>
      <c r="I20" s="6">
        <f>'IO table'!Y24</f>
        <v>1.1543773238812982E-2</v>
      </c>
      <c r="J20" s="6">
        <f>'IO table'!Z24</f>
        <v>2.5307502869705383E-2</v>
      </c>
      <c r="K20" s="8">
        <f>'IO table'!AA24</f>
        <v>3.1219246741812876</v>
      </c>
      <c r="L20" s="6">
        <f>'IO table'!AB24</f>
        <v>4.6719011183791714</v>
      </c>
      <c r="M20" s="6">
        <f>'IO table'!AC24</f>
        <v>1.8686543249040388</v>
      </c>
      <c r="N20" s="6">
        <f>'IO table'!AD24</f>
        <v>1.334336854654824</v>
      </c>
      <c r="O20" s="8">
        <f>'IO table'!AE24</f>
        <v>7.8748922979380342</v>
      </c>
      <c r="P20" s="8">
        <f>'IO table'!AF24</f>
        <v>25.227987683647179</v>
      </c>
    </row>
    <row r="21" spans="1:16" x14ac:dyDescent="0.3">
      <c r="A21" t="str">
        <f t="shared" ref="A21:A24" si="10">A11</f>
        <v>TlSPrdn</v>
      </c>
      <c r="B21" t="str">
        <f t="shared" si="9"/>
        <v>Taxes less subsidies on production</v>
      </c>
      <c r="C21" s="23">
        <f>'IO table'!S25</f>
        <v>0</v>
      </c>
      <c r="D21" s="2">
        <f>'IO table'!T25</f>
        <v>0</v>
      </c>
      <c r="E21" s="2">
        <f>'IO table'!U25</f>
        <v>0</v>
      </c>
      <c r="F21" s="2">
        <f>'IO table'!V25</f>
        <v>0</v>
      </c>
      <c r="G21" s="7">
        <f>'IO table'!W25</f>
        <v>0</v>
      </c>
      <c r="H21" s="2">
        <f>'IO table'!X25</f>
        <v>0</v>
      </c>
      <c r="I21" s="2">
        <f>'IO table'!Y25</f>
        <v>0</v>
      </c>
      <c r="J21" s="2">
        <f>'IO table'!Z25</f>
        <v>0</v>
      </c>
      <c r="K21" s="7">
        <f>'IO table'!AA25</f>
        <v>0</v>
      </c>
      <c r="L21" s="2">
        <f>'IO table'!AB25</f>
        <v>0</v>
      </c>
      <c r="M21" s="2">
        <f>'IO table'!AC25</f>
        <v>0</v>
      </c>
      <c r="N21" s="2">
        <f>'IO table'!AD25</f>
        <v>0</v>
      </c>
      <c r="O21" s="7">
        <f>'IO table'!AE25</f>
        <v>0</v>
      </c>
      <c r="P21" s="7">
        <f>'IO table'!AF25</f>
        <v>0</v>
      </c>
    </row>
    <row r="22" spans="1:16" x14ac:dyDescent="0.3">
      <c r="A22" t="str">
        <f t="shared" si="10"/>
        <v>CoE</v>
      </c>
      <c r="B22" t="str">
        <f t="shared" si="9"/>
        <v>Compensation of employees</v>
      </c>
      <c r="C22" s="23">
        <f>'IO table'!S26</f>
        <v>0</v>
      </c>
      <c r="D22" s="2">
        <f>'IO table'!T26</f>
        <v>0</v>
      </c>
      <c r="E22" s="2">
        <f>'IO table'!U26</f>
        <v>0</v>
      </c>
      <c r="F22" s="2">
        <f>'IO table'!V26</f>
        <v>0</v>
      </c>
      <c r="G22" s="7">
        <f>'IO table'!W26</f>
        <v>0</v>
      </c>
      <c r="H22" s="2">
        <f>'IO table'!X26</f>
        <v>0</v>
      </c>
      <c r="I22" s="2">
        <f>'IO table'!Y26</f>
        <v>0</v>
      </c>
      <c r="J22" s="2">
        <f>'IO table'!Z26</f>
        <v>0</v>
      </c>
      <c r="K22" s="7">
        <f>'IO table'!AA26</f>
        <v>0</v>
      </c>
      <c r="L22" s="2">
        <f>'IO table'!AB26</f>
        <v>0</v>
      </c>
      <c r="M22" s="2">
        <f>'IO table'!AC26</f>
        <v>0</v>
      </c>
      <c r="N22" s="2">
        <f>'IO table'!AD26</f>
        <v>0</v>
      </c>
      <c r="O22" s="7">
        <f>'IO table'!AE26</f>
        <v>0</v>
      </c>
      <c r="P22" s="7">
        <f>'IO table'!AF26</f>
        <v>0</v>
      </c>
    </row>
    <row r="23" spans="1:16" x14ac:dyDescent="0.3">
      <c r="A23" t="str">
        <f t="shared" si="10"/>
        <v>GOS</v>
      </c>
      <c r="B23" t="str">
        <f t="shared" si="9"/>
        <v>Gross operating surplus</v>
      </c>
      <c r="C23" s="23">
        <f>'IO table'!S27</f>
        <v>0</v>
      </c>
      <c r="D23" s="2">
        <f>'IO table'!T27</f>
        <v>0</v>
      </c>
      <c r="E23" s="2">
        <f>'IO table'!U27</f>
        <v>0</v>
      </c>
      <c r="F23" s="2">
        <f>'IO table'!V27</f>
        <v>0</v>
      </c>
      <c r="G23" s="7">
        <f>'IO table'!W27</f>
        <v>0</v>
      </c>
      <c r="H23" s="2">
        <f>'IO table'!X27</f>
        <v>0</v>
      </c>
      <c r="I23" s="2">
        <f>'IO table'!Y27</f>
        <v>0</v>
      </c>
      <c r="J23" s="2">
        <f>'IO table'!Z27</f>
        <v>0</v>
      </c>
      <c r="K23" s="7">
        <f>'IO table'!AA27</f>
        <v>0</v>
      </c>
      <c r="L23" s="2">
        <f>'IO table'!AB27</f>
        <v>0</v>
      </c>
      <c r="M23" s="2">
        <f>'IO table'!AC27</f>
        <v>0</v>
      </c>
      <c r="N23" s="2">
        <f>'IO table'!AD27</f>
        <v>0</v>
      </c>
      <c r="O23" s="7">
        <f>'IO table'!AE27</f>
        <v>0</v>
      </c>
      <c r="P23" s="7">
        <f>'IO table'!AF27</f>
        <v>0</v>
      </c>
    </row>
    <row r="24" spans="1:16" x14ac:dyDescent="0.3">
      <c r="A24" s="5" t="str">
        <f t="shared" si="10"/>
        <v>GVA</v>
      </c>
      <c r="B24" s="5" t="str">
        <f t="shared" si="9"/>
        <v>Gross value added at basic prices</v>
      </c>
      <c r="C24" s="24">
        <f>'IO table'!S28</f>
        <v>0</v>
      </c>
      <c r="D24" s="6">
        <f>'IO table'!T28</f>
        <v>0</v>
      </c>
      <c r="E24" s="6">
        <f>'IO table'!U28</f>
        <v>0</v>
      </c>
      <c r="F24" s="6">
        <f>'IO table'!V28</f>
        <v>0</v>
      </c>
      <c r="G24" s="8">
        <f>'IO table'!W28</f>
        <v>0</v>
      </c>
      <c r="H24" s="6">
        <f>'IO table'!X28</f>
        <v>0</v>
      </c>
      <c r="I24" s="6">
        <f>'IO table'!Y28</f>
        <v>0</v>
      </c>
      <c r="J24" s="6">
        <f>'IO table'!Z28</f>
        <v>0</v>
      </c>
      <c r="K24" s="8">
        <f>'IO table'!AA28</f>
        <v>0</v>
      </c>
      <c r="L24" s="6">
        <f>'IO table'!AB28</f>
        <v>0</v>
      </c>
      <c r="M24" s="6">
        <f>'IO table'!AC28</f>
        <v>0</v>
      </c>
      <c r="N24" s="6">
        <f>'IO table'!AD28</f>
        <v>0</v>
      </c>
      <c r="O24" s="8">
        <f>'IO table'!AE28</f>
        <v>0</v>
      </c>
      <c r="P24" s="8">
        <f>'IO table'!AF28</f>
        <v>0</v>
      </c>
    </row>
    <row r="25" spans="1:16" ht="14.5" thickBot="1" x14ac:dyDescent="0.35">
      <c r="A25" s="5"/>
      <c r="B25" s="5" t="s">
        <v>38</v>
      </c>
      <c r="C25" s="24">
        <f>C19+C20+C24</f>
        <v>33.851964756301498</v>
      </c>
      <c r="D25" s="6">
        <f t="shared" ref="D25:P25" si="11">D19+D20+D24</f>
        <v>0</v>
      </c>
      <c r="E25" s="6">
        <f t="shared" si="11"/>
        <v>0.55301334727410667</v>
      </c>
      <c r="F25" s="6">
        <f t="shared" si="11"/>
        <v>0</v>
      </c>
      <c r="G25" s="22">
        <f t="shared" si="11"/>
        <v>34.404978103575601</v>
      </c>
      <c r="H25" s="6">
        <f t="shared" si="11"/>
        <v>11.928935672838762</v>
      </c>
      <c r="I25" s="6">
        <f t="shared" si="11"/>
        <v>1.0247318705838602</v>
      </c>
      <c r="J25" s="6">
        <f t="shared" si="11"/>
        <v>0.17382258549981855</v>
      </c>
      <c r="K25" s="22">
        <f t="shared" si="11"/>
        <v>13.127490128922442</v>
      </c>
      <c r="L25" s="6">
        <f t="shared" si="11"/>
        <v>18.40618383019266</v>
      </c>
      <c r="M25" s="6">
        <f t="shared" si="11"/>
        <v>7.3620554347693332</v>
      </c>
      <c r="N25" s="6">
        <f t="shared" si="11"/>
        <v>5.2569711592479944</v>
      </c>
      <c r="O25" s="22">
        <f t="shared" si="11"/>
        <v>31.025210424209988</v>
      </c>
      <c r="P25" s="21">
        <f t="shared" si="11"/>
        <v>78.557678656708021</v>
      </c>
    </row>
    <row r="26" spans="1:16" ht="14.5" thickTop="1" x14ac:dyDescent="0.3">
      <c r="A26" s="18" t="s">
        <v>39</v>
      </c>
      <c r="B26" s="19" t="str">
        <f>B16</f>
        <v>Imports from rest of UK</v>
      </c>
      <c r="C26" s="25">
        <f>C6+C16</f>
        <v>45.611567468798867</v>
      </c>
      <c r="D26" s="20">
        <f t="shared" ref="D26:P26" si="12">D6+D16</f>
        <v>2.5799677136375987</v>
      </c>
      <c r="E26" s="20">
        <f t="shared" si="12"/>
        <v>6.9184347871862366</v>
      </c>
      <c r="F26" s="20">
        <f t="shared" si="12"/>
        <v>6.2738063078000978</v>
      </c>
      <c r="G26" s="7">
        <f t="shared" si="12"/>
        <v>61.383776277422811</v>
      </c>
      <c r="H26" s="20">
        <f t="shared" si="12"/>
        <v>19.52981651747087</v>
      </c>
      <c r="I26" s="20">
        <f t="shared" si="12"/>
        <v>0.684974306743665</v>
      </c>
      <c r="J26" s="20">
        <f t="shared" si="12"/>
        <v>0.27819453177491871</v>
      </c>
      <c r="K26" s="7">
        <f t="shared" si="12"/>
        <v>20.492985355989454</v>
      </c>
      <c r="L26" s="20">
        <f t="shared" si="12"/>
        <v>44.249928019003491</v>
      </c>
      <c r="M26" s="20">
        <f t="shared" si="12"/>
        <v>18.487270825001243</v>
      </c>
      <c r="N26" s="20">
        <f t="shared" si="12"/>
        <v>15.513491952856038</v>
      </c>
      <c r="O26" s="7">
        <f t="shared" si="12"/>
        <v>78.250690796860766</v>
      </c>
      <c r="P26" s="7">
        <f t="shared" si="12"/>
        <v>160.12745243027302</v>
      </c>
    </row>
    <row r="27" spans="1:16" x14ac:dyDescent="0.3">
      <c r="A27" s="4" t="s">
        <v>10</v>
      </c>
      <c r="B27" t="str">
        <f t="shared" si="9"/>
        <v>Imports from rest of EU</v>
      </c>
      <c r="C27" s="23">
        <f t="shared" ref="C27:P35" si="13">C7+C17</f>
        <v>9.6883481490584451</v>
      </c>
      <c r="D27" s="2">
        <f t="shared" si="13"/>
        <v>0.38905241598408952</v>
      </c>
      <c r="E27" s="2">
        <f t="shared" si="13"/>
        <v>1.0606153904911988</v>
      </c>
      <c r="F27" s="2">
        <f t="shared" si="13"/>
        <v>1.0004276788498774</v>
      </c>
      <c r="G27" s="7">
        <f t="shared" si="13"/>
        <v>12.138443634383611</v>
      </c>
      <c r="H27" s="2">
        <f t="shared" si="13"/>
        <v>3.7126068807424311</v>
      </c>
      <c r="I27" s="2">
        <f t="shared" si="13"/>
        <v>0.18195163984498144</v>
      </c>
      <c r="J27" s="2">
        <f t="shared" si="13"/>
        <v>5.6428448922034129E-2</v>
      </c>
      <c r="K27" s="7">
        <f t="shared" si="13"/>
        <v>3.9509869695094464</v>
      </c>
      <c r="L27" s="2">
        <f t="shared" si="13"/>
        <v>9.1219460953876332</v>
      </c>
      <c r="M27" s="2">
        <f t="shared" si="13"/>
        <v>3.7078455425258525</v>
      </c>
      <c r="N27" s="2">
        <f t="shared" si="13"/>
        <v>3.0481710214258215</v>
      </c>
      <c r="O27" s="7">
        <f t="shared" si="13"/>
        <v>15.877962659339305</v>
      </c>
      <c r="P27" s="7">
        <f t="shared" si="13"/>
        <v>31.96739326323236</v>
      </c>
    </row>
    <row r="28" spans="1:16" x14ac:dyDescent="0.3">
      <c r="B28" t="str">
        <f t="shared" si="9"/>
        <v>Imports from rest of world</v>
      </c>
      <c r="C28" s="23">
        <f t="shared" si="13"/>
        <v>9.0689992807440341</v>
      </c>
      <c r="D28" s="2">
        <f t="shared" si="13"/>
        <v>0.40032120440704577</v>
      </c>
      <c r="E28" s="2">
        <f t="shared" si="13"/>
        <v>1.1841255056372006</v>
      </c>
      <c r="F28" s="2">
        <f t="shared" si="13"/>
        <v>1.050892470669528</v>
      </c>
      <c r="G28" s="7">
        <f t="shared" si="13"/>
        <v>11.704338461457809</v>
      </c>
      <c r="H28" s="2">
        <f t="shared" si="13"/>
        <v>3.0524055971245421</v>
      </c>
      <c r="I28" s="2">
        <f t="shared" si="13"/>
        <v>0.169529104260875</v>
      </c>
      <c r="J28" s="2">
        <f t="shared" si="13"/>
        <v>5.5863623967036924E-2</v>
      </c>
      <c r="K28" s="7">
        <f t="shared" si="13"/>
        <v>3.2777983253524541</v>
      </c>
      <c r="L28" s="2">
        <f t="shared" si="13"/>
        <v>10.448569644896347</v>
      </c>
      <c r="M28" s="2">
        <f t="shared" si="13"/>
        <v>4.5764421515578269</v>
      </c>
      <c r="N28" s="2">
        <f t="shared" si="13"/>
        <v>3.8145241317297076</v>
      </c>
      <c r="O28" s="7">
        <f t="shared" si="13"/>
        <v>18.839535928183881</v>
      </c>
      <c r="P28" s="7">
        <f t="shared" si="13"/>
        <v>33.821672714994143</v>
      </c>
    </row>
    <row r="29" spans="1:16" x14ac:dyDescent="0.3">
      <c r="A29" s="5"/>
      <c r="B29" s="5" t="str">
        <f t="shared" si="9"/>
        <v>Imports of goods and services</v>
      </c>
      <c r="C29" s="24">
        <f t="shared" si="13"/>
        <v>64.368914898601361</v>
      </c>
      <c r="D29" s="6">
        <f t="shared" si="13"/>
        <v>3.3693413340287339</v>
      </c>
      <c r="E29" s="6">
        <f t="shared" si="13"/>
        <v>9.1631756833146358</v>
      </c>
      <c r="F29" s="6">
        <f t="shared" si="13"/>
        <v>8.3251264573195023</v>
      </c>
      <c r="G29" s="8">
        <f t="shared" si="13"/>
        <v>85.226558373264226</v>
      </c>
      <c r="H29" s="6">
        <f t="shared" si="13"/>
        <v>26.294828995337841</v>
      </c>
      <c r="I29" s="6">
        <f t="shared" si="13"/>
        <v>1.0364550508495214</v>
      </c>
      <c r="J29" s="6">
        <f t="shared" si="13"/>
        <v>0.39048660466398977</v>
      </c>
      <c r="K29" s="8">
        <f t="shared" si="13"/>
        <v>27.721770650851354</v>
      </c>
      <c r="L29" s="6">
        <f t="shared" si="13"/>
        <v>63.820443759287471</v>
      </c>
      <c r="M29" s="6">
        <f t="shared" si="13"/>
        <v>26.77155851908492</v>
      </c>
      <c r="N29" s="6">
        <f t="shared" si="13"/>
        <v>22.376187106011567</v>
      </c>
      <c r="O29" s="8">
        <f t="shared" si="13"/>
        <v>112.96818938438396</v>
      </c>
      <c r="P29" s="8">
        <f t="shared" si="13"/>
        <v>225.91651840849954</v>
      </c>
    </row>
    <row r="30" spans="1:16" x14ac:dyDescent="0.3">
      <c r="A30" s="5" t="str">
        <f>A20</f>
        <v>TISProd</v>
      </c>
      <c r="B30" s="5" t="str">
        <f t="shared" si="9"/>
        <v>Taxes less subsidies on products</v>
      </c>
      <c r="C30" s="24">
        <f t="shared" si="13"/>
        <v>17.284446489184617</v>
      </c>
      <c r="D30" s="6">
        <f t="shared" si="13"/>
        <v>0.4083583069225612</v>
      </c>
      <c r="E30" s="6">
        <f t="shared" si="13"/>
        <v>1.6159153244123541</v>
      </c>
      <c r="F30" s="6">
        <f t="shared" si="13"/>
        <v>0.97820124770554673</v>
      </c>
      <c r="G30" s="8">
        <f t="shared" si="13"/>
        <v>20.28692136822508</v>
      </c>
      <c r="H30" s="6">
        <f t="shared" si="13"/>
        <v>4.3643742921334212</v>
      </c>
      <c r="I30" s="6">
        <f t="shared" si="13"/>
        <v>1.2142866997105093E-2</v>
      </c>
      <c r="J30" s="6">
        <f t="shared" si="13"/>
        <v>3.9608007141914613E-2</v>
      </c>
      <c r="K30" s="8">
        <f t="shared" si="13"/>
        <v>4.4161251662724403</v>
      </c>
      <c r="L30" s="6">
        <f t="shared" si="13"/>
        <v>7.5600972901478585</v>
      </c>
      <c r="M30" s="6">
        <f t="shared" si="13"/>
        <v>3.0401812126070169</v>
      </c>
      <c r="N30" s="6">
        <f t="shared" si="13"/>
        <v>2.4139614922343906</v>
      </c>
      <c r="O30" s="8">
        <f t="shared" si="13"/>
        <v>13.014239994989266</v>
      </c>
      <c r="P30" s="8">
        <f t="shared" si="13"/>
        <v>37.717286529486785</v>
      </c>
    </row>
    <row r="31" spans="1:16" x14ac:dyDescent="0.3">
      <c r="A31" t="str">
        <f t="shared" ref="A31:A34" si="14">A21</f>
        <v>TlSPrdn</v>
      </c>
      <c r="B31" t="str">
        <f t="shared" si="9"/>
        <v>Taxes less subsidies on production</v>
      </c>
      <c r="C31" s="23">
        <f t="shared" si="13"/>
        <v>2.6629730049680642</v>
      </c>
      <c r="D31" s="2">
        <f t="shared" si="13"/>
        <v>7.5950942346012282E-2</v>
      </c>
      <c r="E31" s="2">
        <f t="shared" si="13"/>
        <v>0.20279021888122259</v>
      </c>
      <c r="F31" s="2">
        <f t="shared" si="13"/>
        <v>0.19812844796693055</v>
      </c>
      <c r="G31" s="7">
        <f t="shared" si="13"/>
        <v>3.1398426141622298</v>
      </c>
      <c r="H31" s="2">
        <f t="shared" si="13"/>
        <v>0.37084692894081234</v>
      </c>
      <c r="I31" s="2">
        <f t="shared" si="13"/>
        <v>2.8153708626549273E-3</v>
      </c>
      <c r="J31" s="2">
        <f t="shared" si="13"/>
        <v>7.2692249104915835E-3</v>
      </c>
      <c r="K31" s="7">
        <f t="shared" si="13"/>
        <v>0.38093152471395886</v>
      </c>
      <c r="L31" s="2">
        <f t="shared" si="13"/>
        <v>1.8328465846663242</v>
      </c>
      <c r="M31" s="2">
        <f t="shared" si="13"/>
        <v>0.76578310440187602</v>
      </c>
      <c r="N31" s="2">
        <f t="shared" si="13"/>
        <v>0.69050541746612271</v>
      </c>
      <c r="O31" s="7">
        <f t="shared" si="13"/>
        <v>3.2891351065343226</v>
      </c>
      <c r="P31" s="7">
        <f t="shared" si="13"/>
        <v>6.8099092454105108</v>
      </c>
    </row>
    <row r="32" spans="1:16" x14ac:dyDescent="0.3">
      <c r="A32" t="str">
        <f t="shared" si="14"/>
        <v>CoE</v>
      </c>
      <c r="B32" t="str">
        <f t="shared" si="9"/>
        <v>Compensation of employees</v>
      </c>
      <c r="C32" s="23">
        <f t="shared" si="13"/>
        <v>51.260258937941408</v>
      </c>
      <c r="D32" s="2">
        <f t="shared" si="13"/>
        <v>6.4329850241146804</v>
      </c>
      <c r="E32" s="2">
        <f t="shared" si="13"/>
        <v>20.721523788141898</v>
      </c>
      <c r="F32" s="2">
        <f t="shared" si="13"/>
        <v>13.577767936097391</v>
      </c>
      <c r="G32" s="7">
        <f t="shared" si="13"/>
        <v>91.992535686295369</v>
      </c>
      <c r="H32" s="2">
        <f t="shared" si="13"/>
        <v>17.515083475337459</v>
      </c>
      <c r="I32" s="2">
        <f t="shared" si="13"/>
        <v>2.1874433913672938E-2</v>
      </c>
      <c r="J32" s="2">
        <f t="shared" si="13"/>
        <v>0.36772223489843048</v>
      </c>
      <c r="K32" s="7">
        <f t="shared" si="13"/>
        <v>17.904680144149562</v>
      </c>
      <c r="L32" s="2">
        <f t="shared" si="13"/>
        <v>52.733126285691277</v>
      </c>
      <c r="M32" s="2">
        <f t="shared" si="13"/>
        <v>22.14152670000345</v>
      </c>
      <c r="N32" s="2">
        <f t="shared" si="13"/>
        <v>20.210295481124291</v>
      </c>
      <c r="O32" s="7">
        <f t="shared" si="13"/>
        <v>95.084948466819014</v>
      </c>
      <c r="P32" s="7">
        <f t="shared" si="13"/>
        <v>204.98216429726395</v>
      </c>
    </row>
    <row r="33" spans="1:16" x14ac:dyDescent="0.3">
      <c r="A33" t="str">
        <f t="shared" si="14"/>
        <v>GOS</v>
      </c>
      <c r="B33" t="str">
        <f t="shared" si="9"/>
        <v>Gross operating surplus</v>
      </c>
      <c r="C33" s="23">
        <f t="shared" si="13"/>
        <v>60.761234124437358</v>
      </c>
      <c r="D33" s="2">
        <f t="shared" si="13"/>
        <v>2.3399515304461844</v>
      </c>
      <c r="E33" s="2">
        <f t="shared" si="13"/>
        <v>5.3090974881672919</v>
      </c>
      <c r="F33" s="2">
        <f t="shared" si="13"/>
        <v>4.033289716000021</v>
      </c>
      <c r="G33" s="7">
        <f t="shared" si="13"/>
        <v>72.44357285905086</v>
      </c>
      <c r="H33" s="2">
        <f t="shared" si="13"/>
        <v>11.251518701673131</v>
      </c>
      <c r="I33" s="2">
        <f t="shared" si="13"/>
        <v>1.0226983795980783E-2</v>
      </c>
      <c r="J33" s="2">
        <f t="shared" si="13"/>
        <v>0.2504947894952978</v>
      </c>
      <c r="K33" s="7">
        <f t="shared" si="13"/>
        <v>11.512240474964409</v>
      </c>
      <c r="L33" s="2">
        <f t="shared" si="13"/>
        <v>31.889998882875343</v>
      </c>
      <c r="M33" s="2">
        <f t="shared" si="13"/>
        <v>14.704690312496416</v>
      </c>
      <c r="N33" s="2">
        <f t="shared" si="13"/>
        <v>12.873746654569967</v>
      </c>
      <c r="O33" s="7">
        <f t="shared" si="13"/>
        <v>59.468435849941727</v>
      </c>
      <c r="P33" s="7">
        <f t="shared" si="13"/>
        <v>143.42424918395699</v>
      </c>
    </row>
    <row r="34" spans="1:16" x14ac:dyDescent="0.3">
      <c r="A34" s="5" t="str">
        <f t="shared" si="14"/>
        <v>GVA</v>
      </c>
      <c r="B34" s="5" t="str">
        <f t="shared" si="9"/>
        <v>Gross value added at basic prices</v>
      </c>
      <c r="C34" s="24">
        <f t="shared" si="13"/>
        <v>114.68446606734683</v>
      </c>
      <c r="D34" s="6">
        <f t="shared" si="13"/>
        <v>8.8488874969068778</v>
      </c>
      <c r="E34" s="6">
        <f t="shared" si="13"/>
        <v>26.233411495190413</v>
      </c>
      <c r="F34" s="6">
        <f t="shared" si="13"/>
        <v>17.809186100064341</v>
      </c>
      <c r="G34" s="8">
        <f t="shared" si="13"/>
        <v>167.57595115950849</v>
      </c>
      <c r="H34" s="6">
        <f t="shared" si="13"/>
        <v>29.137449105951401</v>
      </c>
      <c r="I34" s="6">
        <f t="shared" si="13"/>
        <v>3.4916788572308649E-2</v>
      </c>
      <c r="J34" s="6">
        <f t="shared" si="13"/>
        <v>0.62548624930421992</v>
      </c>
      <c r="K34" s="8">
        <f t="shared" si="13"/>
        <v>29.797852143827928</v>
      </c>
      <c r="L34" s="6">
        <f t="shared" si="13"/>
        <v>86.455971753232944</v>
      </c>
      <c r="M34" s="6">
        <f t="shared" si="13"/>
        <v>37.61200011690174</v>
      </c>
      <c r="N34" s="6">
        <f t="shared" si="13"/>
        <v>33.774547553160382</v>
      </c>
      <c r="O34" s="8">
        <f t="shared" si="13"/>
        <v>157.84251942329507</v>
      </c>
      <c r="P34" s="8">
        <f t="shared" si="13"/>
        <v>355.21632272663146</v>
      </c>
    </row>
    <row r="35" spans="1:16" x14ac:dyDescent="0.3">
      <c r="A35" s="5"/>
      <c r="B35" s="5" t="s">
        <v>40</v>
      </c>
      <c r="C35" s="24">
        <f t="shared" si="13"/>
        <v>196.33782745513281</v>
      </c>
      <c r="D35" s="6">
        <f t="shared" si="13"/>
        <v>12.626587137858174</v>
      </c>
      <c r="E35" s="6">
        <f t="shared" si="13"/>
        <v>37.012502502917407</v>
      </c>
      <c r="F35" s="6">
        <f t="shared" si="13"/>
        <v>27.112513805089392</v>
      </c>
      <c r="G35" s="8">
        <f t="shared" si="13"/>
        <v>273.0894309009978</v>
      </c>
      <c r="H35" s="6">
        <f t="shared" si="13"/>
        <v>59.796652393422661</v>
      </c>
      <c r="I35" s="6">
        <f t="shared" si="13"/>
        <v>1.0835147064189352</v>
      </c>
      <c r="J35" s="6">
        <f t="shared" si="13"/>
        <v>1.0555808611101243</v>
      </c>
      <c r="K35" s="8">
        <f t="shared" si="13"/>
        <v>61.93574796095173</v>
      </c>
      <c r="L35" s="6">
        <f t="shared" si="13"/>
        <v>157.83651280266827</v>
      </c>
      <c r="M35" s="6">
        <f t="shared" si="13"/>
        <v>67.423739848593684</v>
      </c>
      <c r="N35" s="6">
        <f t="shared" si="13"/>
        <v>58.564696151406338</v>
      </c>
      <c r="O35" s="8">
        <f t="shared" si="13"/>
        <v>283.82494880266825</v>
      </c>
      <c r="P35" s="8">
        <f t="shared" si="13"/>
        <v>618.85012766461784</v>
      </c>
    </row>
  </sheetData>
  <mergeCells count="3">
    <mergeCell ref="C3:G3"/>
    <mergeCell ref="H3:K3"/>
    <mergeCell ref="L3:O3"/>
  </mergeCells>
  <pageMargins left="0.7" right="0.7" top="0.75" bottom="0.75" header="0.3" footer="0.3"/>
  <ignoredErrors>
    <ignoredError sqref="G9 K9 K15 G15" formula="1"/>
    <ignoredError sqref="K14 G14" formula="1" formulaRange="1"/>
    <ignoredError sqref="C14:F14 H14:J14 L14:N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IO table</vt:lpstr>
      <vt:lpstr>Matrix of coefficients</vt:lpstr>
      <vt:lpstr>Leontief inverse</vt:lpstr>
      <vt:lpstr>Primary input content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Hope</dc:creator>
  <cp:lastModifiedBy>Daryl Rozario</cp:lastModifiedBy>
  <dcterms:created xsi:type="dcterms:W3CDTF">2019-04-01T15:18:00Z</dcterms:created>
  <dcterms:modified xsi:type="dcterms:W3CDTF">2019-04-18T15:52:43Z</dcterms:modified>
</cp:coreProperties>
</file>