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codeName="ThisWorkbook" defaultThemeVersion="166925"/>
  <mc:AlternateContent xmlns:mc="http://schemas.openxmlformats.org/markup-compatibility/2006">
    <mc:Choice Requires="x15">
      <x15ac:absPath xmlns:x15ac="http://schemas.microsoft.com/office/spreadsheetml/2010/11/ac" url="https://greaterlondonauthority.sharepoint.com/sites/GG_ENV_Climate/Shared Documents/General/Decision Making guidance/Jan 2024 Update/Datastore version/"/>
    </mc:Choice>
  </mc:AlternateContent>
  <xr:revisionPtr revIDLastSave="0" documentId="8_{4997C4EC-0C52-4E29-8411-BDC22ED26A43}" xr6:coauthVersionLast="47" xr6:coauthVersionMax="47" xr10:uidLastSave="{00000000-0000-0000-0000-000000000000}"/>
  <bookViews>
    <workbookView xWindow="-98" yWindow="-98" windowWidth="21795" windowHeight="13996" tabRatio="704" xr2:uid="{068EF62C-5EC3-4079-96EC-77B8F55BA84C}"/>
  </bookViews>
  <sheets>
    <sheet name="Cover sheet" sheetId="41" r:id="rId1"/>
    <sheet name="Instructions" sheetId="31" r:id="rId2"/>
    <sheet name="Overview" sheetId="18" r:id="rId3"/>
    <sheet name="Resilience" sheetId="7" r:id="rId4"/>
    <sheet name="Buildings &amp; Energy" sheetId="33" r:id="rId5"/>
    <sheet name="Transport" sheetId="34" r:id="rId6"/>
    <sheet name="Waste" sheetId="35" r:id="rId7"/>
    <sheet name="People" sheetId="40" r:id="rId8"/>
    <sheet name="EqIA" sheetId="21" r:id="rId9"/>
    <sheet name="Results" sheetId="8" r:id="rId10"/>
    <sheet name="Guidance" sheetId="4" r:id="rId11"/>
    <sheet name="Lists" sheetId="5" state="hidden" r:id="rId12"/>
    <sheet name="Background lookup tables" sheetId="22" state="hidden" r:id="rId13"/>
  </sheets>
  <definedNames>
    <definedName name="Answers_Buildings" comment="Free text boxes to provide more detail on how your project meets these scorings">'Buildings &amp; Energy'!$F$9:$G$24</definedName>
    <definedName name="Answers_EQIA" comment="Free text for EQIA answers">EqIA!$C$13:$C$38</definedName>
    <definedName name="Answers_People" comment="Free text boxes to provide more detail on how your project meets these scorings">People!$F$9:$G$21</definedName>
    <definedName name="Answers_Resilience" comment="Use these boxes to make notes on how your project meets the outcomes">Resilience!$F$9:$G$22</definedName>
    <definedName name="Answers_Transport" comment="Free text boxes to provide more detail on how your project meets these scorings">Transport!$F$9:$G$22</definedName>
    <definedName name="Answers_Waste" comment="Free text boxes to provide more detail on how your project meets these scorings">Waste!$F$9:$G$21</definedName>
    <definedName name="Climate_Equalities" comment="Free text to add notes on any climate and equalities overlaps considerations">EqIA!$C$53</definedName>
    <definedName name="Engagement_EQIA" comment="Free text boxes to list relevant public engagement linked to EQIA">EqIA!$C$43:$C$48</definedName>
    <definedName name="Guidance" comment="Guidance notes for the tool topics">Guidance!$1:$1048576</definedName>
    <definedName name="Instructions" comment="Instructions and notes">Instructions!$B$4:$D$10</definedName>
    <definedName name="Meetings_EQIA" comment="Free text boxes to list relevant meetings and discussions linked to EQIA">EqIA!$B$43:$B$48</definedName>
    <definedName name="Outcomes_Buildings" comment="Areas to score your project against">'Buildings &amp; Energy'!$C$9:$C$24</definedName>
    <definedName name="Outcomes_People" comment="Outcomes to score your project against">People!$C$9:$C$21</definedName>
    <definedName name="Outcomes_Resilience" comment="Outcomes to score and answer against">Resilience!$C$9:$C$22</definedName>
    <definedName name="Outcomes_Transport" comment="Outcomes to score your project against">Transport!$C$9:$C$22</definedName>
    <definedName name="Outcomes_Waste" comment="Outcomes to score your project against">Waste!$C$9:$C$21</definedName>
    <definedName name="Questions_EQIA" comment="EQIA list of questions">EqIA!$B$11:$B$38</definedName>
    <definedName name="Results" comment="Results table of the tool">Results!$C$12:$E$18</definedName>
    <definedName name="Scoring_Buildings" comment="Drop down boxes to score your project against the outcomes">'Buildings &amp; Energy'!$E$9:$E$24</definedName>
    <definedName name="Scoring_People" comment="Score your project against each outcome">People!$E$9:$E$21</definedName>
    <definedName name="Scoring_Resilience" comment="Use these drop-downs to score against the Outcomes">Resilience!$E$9:$E$22</definedName>
    <definedName name="Scoring_Transport" comment="Score your project against each outcome">Transport!$E$9:$E$22</definedName>
    <definedName name="Scoring_waste" comment="Score your project against each outcome">Waste!$E$9:$E$21</definedName>
    <definedName name="Summary_Buildings" comment="Summarise the results for this theme">'Buildings &amp; Energy'!$C$29</definedName>
    <definedName name="Summary_EQIA" comment="Space to add summary notes on the EQIA">EqIA!$C$57</definedName>
    <definedName name="Summary_People" comment="Summarise the results for this theme">People!$C$26</definedName>
    <definedName name="Summary_Resilience" comment="Use this box to summarise your findings for the Resilience Theme">Resilience!$C$28</definedName>
    <definedName name="Summary_Transport" comment="Summarise the results for this theme">Transport!$C$27</definedName>
    <definedName name="Summary_Waste" comment="Summarise the results for this theme">Waste!$C$26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4" l="1"/>
  <c r="C40" i="4"/>
  <c r="C12" i="4"/>
  <c r="C13" i="4"/>
  <c r="D13" i="8" l="1"/>
  <c r="C28" i="4" l="1"/>
  <c r="C66" i="4" l="1"/>
  <c r="C58" i="4"/>
  <c r="C59" i="4"/>
  <c r="C60" i="4"/>
  <c r="C61" i="4"/>
  <c r="C62" i="4"/>
  <c r="C63" i="4"/>
  <c r="C64" i="4"/>
  <c r="C65" i="4"/>
  <c r="C57" i="4"/>
  <c r="D57" i="22"/>
  <c r="D58" i="22"/>
  <c r="D59" i="22"/>
  <c r="D60" i="22"/>
  <c r="D61" i="22"/>
  <c r="D62" i="22"/>
  <c r="D63" i="22"/>
  <c r="D64" i="22"/>
  <c r="D65" i="22"/>
  <c r="D66" i="22"/>
  <c r="D56" i="22"/>
  <c r="C66" i="22"/>
  <c r="C57" i="22"/>
  <c r="C58" i="22"/>
  <c r="C59" i="22"/>
  <c r="C60" i="22"/>
  <c r="C61" i="22"/>
  <c r="C62" i="22"/>
  <c r="C63" i="22"/>
  <c r="C64" i="22"/>
  <c r="C65" i="22"/>
  <c r="G65" i="22" s="1"/>
  <c r="C56" i="22"/>
  <c r="G56" i="22" s="1"/>
  <c r="B66" i="22"/>
  <c r="B57" i="22"/>
  <c r="B58" i="22"/>
  <c r="B59" i="22"/>
  <c r="B60" i="22"/>
  <c r="B61" i="22"/>
  <c r="B62" i="22"/>
  <c r="B63" i="22"/>
  <c r="B64" i="22"/>
  <c r="B65" i="22"/>
  <c r="B56" i="22"/>
  <c r="D17" i="8"/>
  <c r="B54" i="22"/>
  <c r="B42" i="22"/>
  <c r="B41" i="22"/>
  <c r="C42" i="22"/>
  <c r="G42" i="22" s="1"/>
  <c r="D28" i="22"/>
  <c r="D29" i="22"/>
  <c r="C28" i="22"/>
  <c r="C29" i="22"/>
  <c r="G29" i="22" s="1"/>
  <c r="B27" i="22"/>
  <c r="B28" i="22"/>
  <c r="B29" i="22"/>
  <c r="B26" i="22"/>
  <c r="B14" i="22"/>
  <c r="B13" i="22"/>
  <c r="H66" i="22" l="1"/>
  <c r="G66" i="22"/>
  <c r="I57" i="22"/>
  <c r="G57" i="22"/>
  <c r="E57" i="22"/>
  <c r="F57" i="22" s="1"/>
  <c r="I58" i="22"/>
  <c r="G58" i="22"/>
  <c r="I59" i="22"/>
  <c r="G59" i="22"/>
  <c r="E60" i="22"/>
  <c r="F60" i="22" s="1"/>
  <c r="G60" i="22"/>
  <c r="E61" i="22"/>
  <c r="F61" i="22" s="1"/>
  <c r="G61" i="22"/>
  <c r="I63" i="22"/>
  <c r="G63" i="22"/>
  <c r="E62" i="22"/>
  <c r="F62" i="22" s="1"/>
  <c r="G62" i="22"/>
  <c r="E64" i="22"/>
  <c r="F64" i="22" s="1"/>
  <c r="G64" i="22"/>
  <c r="H28" i="22"/>
  <c r="G28" i="22"/>
  <c r="I65" i="22"/>
  <c r="I62" i="22"/>
  <c r="I56" i="22"/>
  <c r="E56" i="22"/>
  <c r="F56" i="22" s="1"/>
  <c r="I61" i="22"/>
  <c r="E63" i="22"/>
  <c r="F63" i="22" s="1"/>
  <c r="I64" i="22"/>
  <c r="E65" i="22"/>
  <c r="F65" i="22" s="1"/>
  <c r="I60" i="22"/>
  <c r="E58" i="22"/>
  <c r="F58" i="22" s="1"/>
  <c r="E59" i="22"/>
  <c r="F59" i="22" s="1"/>
  <c r="H29" i="22"/>
  <c r="E67" i="22" l="1"/>
  <c r="E23" i="40" s="1"/>
  <c r="D54" i="22"/>
  <c r="C54" i="22"/>
  <c r="G54" i="22" s="1"/>
  <c r="D42" i="22"/>
  <c r="D41" i="22"/>
  <c r="C41" i="22"/>
  <c r="D27" i="22"/>
  <c r="D26" i="22"/>
  <c r="C27" i="22"/>
  <c r="G27" i="22" s="1"/>
  <c r="C26" i="22"/>
  <c r="D14" i="22"/>
  <c r="D13" i="22"/>
  <c r="C14" i="22"/>
  <c r="G14" i="22" s="1"/>
  <c r="C13" i="22"/>
  <c r="B15" i="31"/>
  <c r="B17" i="31"/>
  <c r="B16" i="31"/>
  <c r="B14" i="31"/>
  <c r="D18" i="8"/>
  <c r="C18" i="8"/>
  <c r="C45" i="4"/>
  <c r="C46" i="4"/>
  <c r="C47" i="4"/>
  <c r="C48" i="4"/>
  <c r="C49" i="4"/>
  <c r="C50" i="4"/>
  <c r="C51" i="4"/>
  <c r="C52" i="4"/>
  <c r="C53" i="4"/>
  <c r="C44" i="4"/>
  <c r="B45" i="22"/>
  <c r="B46" i="22"/>
  <c r="B47" i="22"/>
  <c r="B48" i="22"/>
  <c r="B49" i="22"/>
  <c r="B50" i="22"/>
  <c r="B51" i="22"/>
  <c r="B52" i="22"/>
  <c r="B53" i="22"/>
  <c r="D45" i="22"/>
  <c r="D46" i="22"/>
  <c r="D47" i="22"/>
  <c r="D48" i="22"/>
  <c r="D49" i="22"/>
  <c r="D50" i="22"/>
  <c r="D51" i="22"/>
  <c r="D52" i="22"/>
  <c r="D53" i="22"/>
  <c r="D44" i="22"/>
  <c r="C45" i="22"/>
  <c r="G45" i="22" s="1"/>
  <c r="C46" i="22"/>
  <c r="G46" i="22" s="1"/>
  <c r="C47" i="22"/>
  <c r="G47" i="22" s="1"/>
  <c r="C48" i="22"/>
  <c r="G48" i="22" s="1"/>
  <c r="C49" i="22"/>
  <c r="G49" i="22" s="1"/>
  <c r="C50" i="22"/>
  <c r="G50" i="22" s="1"/>
  <c r="C51" i="22"/>
  <c r="G51" i="22" s="1"/>
  <c r="C52" i="22"/>
  <c r="G52" i="22" s="1"/>
  <c r="C53" i="22"/>
  <c r="G53" i="22" s="1"/>
  <c r="C44" i="22"/>
  <c r="G44" i="22" s="1"/>
  <c r="B44" i="22"/>
  <c r="D16" i="8"/>
  <c r="C32" i="22"/>
  <c r="G32" i="22" s="1"/>
  <c r="C33" i="22"/>
  <c r="G33" i="22" s="1"/>
  <c r="C34" i="22"/>
  <c r="G34" i="22" s="1"/>
  <c r="C35" i="22"/>
  <c r="G35" i="22" s="1"/>
  <c r="C36" i="22"/>
  <c r="G36" i="22" s="1"/>
  <c r="C37" i="22"/>
  <c r="G37" i="22" s="1"/>
  <c r="C38" i="22"/>
  <c r="G38" i="22" s="1"/>
  <c r="C39" i="22"/>
  <c r="G39" i="22" s="1"/>
  <c r="C40" i="22"/>
  <c r="G40" i="22" s="1"/>
  <c r="D15" i="8"/>
  <c r="C32" i="4"/>
  <c r="C33" i="4"/>
  <c r="C34" i="4"/>
  <c r="C35" i="4"/>
  <c r="C36" i="4"/>
  <c r="C37" i="4"/>
  <c r="C38" i="4"/>
  <c r="C31" i="4"/>
  <c r="C19" i="4"/>
  <c r="C20" i="4"/>
  <c r="C21" i="4"/>
  <c r="C22" i="4"/>
  <c r="C23" i="4"/>
  <c r="C24" i="4"/>
  <c r="C25" i="4"/>
  <c r="C26" i="4"/>
  <c r="C27" i="4"/>
  <c r="C18" i="4"/>
  <c r="D32" i="22"/>
  <c r="D33" i="22"/>
  <c r="D34" i="22"/>
  <c r="D35" i="22"/>
  <c r="D36" i="22"/>
  <c r="D37" i="22"/>
  <c r="D38" i="22"/>
  <c r="D39" i="22"/>
  <c r="D40" i="22"/>
  <c r="D31" i="22"/>
  <c r="C31" i="22"/>
  <c r="G31" i="22" s="1"/>
  <c r="B31" i="22"/>
  <c r="D17" i="22"/>
  <c r="D18" i="22"/>
  <c r="D19" i="22"/>
  <c r="D20" i="22"/>
  <c r="D21" i="22"/>
  <c r="D22" i="22"/>
  <c r="D23" i="22"/>
  <c r="D24" i="22"/>
  <c r="D25" i="22"/>
  <c r="D16" i="22"/>
  <c r="C17" i="22"/>
  <c r="G17" i="22" s="1"/>
  <c r="C18" i="22"/>
  <c r="G18" i="22" s="1"/>
  <c r="C19" i="22"/>
  <c r="G19" i="22" s="1"/>
  <c r="C20" i="22"/>
  <c r="G20" i="22" s="1"/>
  <c r="C21" i="22"/>
  <c r="G21" i="22" s="1"/>
  <c r="C22" i="22"/>
  <c r="G22" i="22" s="1"/>
  <c r="C23" i="22"/>
  <c r="G23" i="22" s="1"/>
  <c r="C24" i="22"/>
  <c r="G24" i="22" s="1"/>
  <c r="C25" i="22"/>
  <c r="G25" i="22" s="1"/>
  <c r="C16" i="22"/>
  <c r="G16" i="22" s="1"/>
  <c r="B17" i="22"/>
  <c r="B18" i="22"/>
  <c r="B19" i="22"/>
  <c r="B20" i="22"/>
  <c r="B21" i="22"/>
  <c r="B22" i="22"/>
  <c r="B23" i="22"/>
  <c r="B24" i="22"/>
  <c r="B25" i="22"/>
  <c r="B16" i="22"/>
  <c r="D14" i="8"/>
  <c r="I26" i="22" l="1"/>
  <c r="E26" i="22"/>
  <c r="F26" i="22" s="1"/>
  <c r="G26" i="22"/>
  <c r="H41" i="22"/>
  <c r="G41" i="22"/>
  <c r="E43" i="22" s="1"/>
  <c r="H13" i="22"/>
  <c r="G13" i="22"/>
  <c r="I31" i="22"/>
  <c r="E31" i="22"/>
  <c r="F31" i="22" s="1"/>
  <c r="I46" i="22"/>
  <c r="E46" i="22"/>
  <c r="F46" i="22" s="1"/>
  <c r="E32" i="22"/>
  <c r="F32" i="22" s="1"/>
  <c r="I32" i="22"/>
  <c r="I20" i="22"/>
  <c r="E20" i="22"/>
  <c r="F20" i="22" s="1"/>
  <c r="E37" i="22"/>
  <c r="F37" i="22" s="1"/>
  <c r="I37" i="22"/>
  <c r="I50" i="22"/>
  <c r="E50" i="22"/>
  <c r="F50" i="22" s="1"/>
  <c r="I19" i="22"/>
  <c r="E19" i="22"/>
  <c r="F19" i="22" s="1"/>
  <c r="I36" i="22"/>
  <c r="E36" i="22"/>
  <c r="F36" i="22" s="1"/>
  <c r="I49" i="22"/>
  <c r="E49" i="22"/>
  <c r="F49" i="22" s="1"/>
  <c r="H27" i="22"/>
  <c r="E18" i="22"/>
  <c r="F18" i="22" s="1"/>
  <c r="I18" i="22"/>
  <c r="I35" i="22"/>
  <c r="E35" i="22"/>
  <c r="F35" i="22" s="1"/>
  <c r="E48" i="22"/>
  <c r="F48" i="22" s="1"/>
  <c r="I48" i="22"/>
  <c r="E34" i="22"/>
  <c r="F34" i="22" s="1"/>
  <c r="I34" i="22"/>
  <c r="H42" i="22"/>
  <c r="I16" i="22"/>
  <c r="E16" i="22"/>
  <c r="F16" i="22" s="1"/>
  <c r="E25" i="22"/>
  <c r="F25" i="22" s="1"/>
  <c r="I25" i="22"/>
  <c r="E24" i="22"/>
  <c r="F24" i="22" s="1"/>
  <c r="I24" i="22"/>
  <c r="I44" i="22"/>
  <c r="E44" i="22"/>
  <c r="F44" i="22" s="1"/>
  <c r="H54" i="22"/>
  <c r="I17" i="22"/>
  <c r="E17" i="22"/>
  <c r="F17" i="22" s="1"/>
  <c r="E47" i="22"/>
  <c r="F47" i="22" s="1"/>
  <c r="I47" i="22"/>
  <c r="I33" i="22"/>
  <c r="E33" i="22"/>
  <c r="F33" i="22" s="1"/>
  <c r="E45" i="22"/>
  <c r="F45" i="22" s="1"/>
  <c r="I45" i="22"/>
  <c r="I23" i="22"/>
  <c r="E23" i="22"/>
  <c r="F23" i="22" s="1"/>
  <c r="I40" i="22"/>
  <c r="E40" i="22"/>
  <c r="F40" i="22" s="1"/>
  <c r="I53" i="22"/>
  <c r="E53" i="22"/>
  <c r="F53" i="22" s="1"/>
  <c r="I22" i="22"/>
  <c r="E22" i="22"/>
  <c r="F22" i="22" s="1"/>
  <c r="I39" i="22"/>
  <c r="E39" i="22"/>
  <c r="F39" i="22" s="1"/>
  <c r="E52" i="22"/>
  <c r="F52" i="22" s="1"/>
  <c r="I52" i="22"/>
  <c r="E21" i="22"/>
  <c r="F21" i="22" s="1"/>
  <c r="I21" i="22"/>
  <c r="E38" i="22"/>
  <c r="F38" i="22" s="1"/>
  <c r="I38" i="22"/>
  <c r="I51" i="22"/>
  <c r="E51" i="22"/>
  <c r="F51" i="22" s="1"/>
  <c r="H14" i="22"/>
  <c r="E55" i="22" l="1"/>
  <c r="E30" i="22"/>
  <c r="E17" i="8"/>
  <c r="B4" i="22"/>
  <c r="B5" i="22"/>
  <c r="B6" i="22"/>
  <c r="B7" i="22"/>
  <c r="B8" i="22"/>
  <c r="B9" i="22"/>
  <c r="B10" i="22"/>
  <c r="B11" i="22"/>
  <c r="B12" i="22"/>
  <c r="B3" i="22"/>
  <c r="C4" i="22"/>
  <c r="C5" i="22"/>
  <c r="C6" i="22"/>
  <c r="C7" i="22"/>
  <c r="C8" i="22"/>
  <c r="C9" i="22"/>
  <c r="C10" i="22"/>
  <c r="C11" i="22"/>
  <c r="C12" i="22"/>
  <c r="C3" i="22"/>
  <c r="I12" i="22" l="1"/>
  <c r="G12" i="22"/>
  <c r="I10" i="22"/>
  <c r="G10" i="22"/>
  <c r="I11" i="22"/>
  <c r="G11" i="22"/>
  <c r="I9" i="22"/>
  <c r="G9" i="22"/>
  <c r="I3" i="22"/>
  <c r="G3" i="22"/>
  <c r="I5" i="22"/>
  <c r="G5" i="22"/>
  <c r="I4" i="22"/>
  <c r="G4" i="22"/>
  <c r="I6" i="22"/>
  <c r="G6" i="22"/>
  <c r="I7" i="22"/>
  <c r="G7" i="22"/>
  <c r="I8" i="22"/>
  <c r="G8" i="22"/>
  <c r="E4" i="22"/>
  <c r="F4" i="22" s="1"/>
  <c r="E11" i="22"/>
  <c r="F11" i="22" s="1"/>
  <c r="E7" i="22"/>
  <c r="F7" i="22" s="1"/>
  <c r="E8" i="22"/>
  <c r="F8" i="22" s="1"/>
  <c r="E10" i="22"/>
  <c r="F10" i="22" s="1"/>
  <c r="E6" i="22"/>
  <c r="F6" i="22" s="1"/>
  <c r="E12" i="22"/>
  <c r="F12" i="22" s="1"/>
  <c r="E3" i="22"/>
  <c r="F3" i="22" s="1"/>
  <c r="E9" i="22"/>
  <c r="F9" i="22" s="1"/>
  <c r="E5" i="22"/>
  <c r="F5" i="22" s="1"/>
  <c r="E15" i="22" l="1"/>
  <c r="E23" i="35"/>
  <c r="C6" i="4"/>
  <c r="C7" i="4"/>
  <c r="C8" i="4"/>
  <c r="C9" i="4"/>
  <c r="C10" i="4"/>
  <c r="C11" i="4"/>
  <c r="C14" i="4"/>
  <c r="C5" i="4"/>
  <c r="E16" i="8" l="1"/>
  <c r="E24" i="34"/>
  <c r="E15" i="8" s="1"/>
  <c r="D4" i="22"/>
  <c r="D5" i="22"/>
  <c r="D6" i="22"/>
  <c r="D7" i="22"/>
  <c r="D8" i="22"/>
  <c r="D9" i="22"/>
  <c r="D10" i="22"/>
  <c r="D11" i="22"/>
  <c r="D12" i="22"/>
  <c r="D3" i="22"/>
  <c r="E26" i="33" l="1"/>
  <c r="E14" i="8" s="1"/>
  <c r="E24" i="7"/>
  <c r="E13" i="8" s="1"/>
</calcChain>
</file>

<file path=xl/sharedStrings.xml><?xml version="1.0" encoding="utf-8"?>
<sst xmlns="http://schemas.openxmlformats.org/spreadsheetml/2006/main" count="785" uniqueCount="444">
  <si>
    <t>Introduction</t>
  </si>
  <si>
    <t>When to use this tool</t>
  </si>
  <si>
    <t>Overview</t>
  </si>
  <si>
    <t>Enter high level details about the project</t>
  </si>
  <si>
    <t>Assess whether your project supports positive outcomes for reducing the climate impact of buildings and keeping people warm</t>
  </si>
  <si>
    <t>Assess whether your project supports positive outcomes for shifting to healthier, less polluting, low carbon transport options</t>
  </si>
  <si>
    <t>People &amp; Economy</t>
  </si>
  <si>
    <t>Assess whether your project could help with technologies, skills and local initiatives accelerating climate action</t>
  </si>
  <si>
    <t>Equalities Impact Assessment</t>
  </si>
  <si>
    <t>Complete an EqIA for the project</t>
  </si>
  <si>
    <t>Results</t>
  </si>
  <si>
    <t>Guidance</t>
  </si>
  <si>
    <t>Detailed guidance and links to resources for all of the outcomes listed in the climate assessment tabs above</t>
  </si>
  <si>
    <t>Project Overview</t>
  </si>
  <si>
    <t>Overview information</t>
  </si>
  <si>
    <t>Please complete all fields</t>
  </si>
  <si>
    <t>Name of project to be assessed</t>
  </si>
  <si>
    <t>Author(s)</t>
  </si>
  <si>
    <t>Date of Assessment</t>
  </si>
  <si>
    <t>Value (£)</t>
  </si>
  <si>
    <t>Type of project</t>
  </si>
  <si>
    <t>Select</t>
  </si>
  <si>
    <t>Resilience, Ecology &amp; Adaptation</t>
  </si>
  <si>
    <t>#</t>
  </si>
  <si>
    <t>Climate outcomes checklist</t>
  </si>
  <si>
    <t>Examples and guidance</t>
  </si>
  <si>
    <t>Under current plans, could this project have an impact on this outcome?</t>
  </si>
  <si>
    <t>Explain your answer</t>
  </si>
  <si>
    <t>Strengthening positive outcomes</t>
  </si>
  <si>
    <t>Through funding, encouragement, advice, regulations, direct interventions or other routes, could this project have an effect on any of the following outcomes…</t>
  </si>
  <si>
    <t>Ideas of how to achieve a green score</t>
  </si>
  <si>
    <t>Under current plans, would this project have a positive or negative influence on this outcome?</t>
  </si>
  <si>
    <t>Under current plans, how would this project influence this outcome, either for good or for bad?</t>
  </si>
  <si>
    <t xml:space="preserve">Are there additional positive outcomes this project could support, outcomes you can strengthen, or equalities considerations needed? How could the project be shaped to support these? Is there any research or engagement you need to do? See the 'guidance' tab for ideas. </t>
  </si>
  <si>
    <t>R.1</t>
  </si>
  <si>
    <t>People and organisations living and working safely under long term changes to climate – like hotter, dryer summers and wetter, milder winters</t>
  </si>
  <si>
    <t>Link to Guidance</t>
  </si>
  <si>
    <t>To fill</t>
  </si>
  <si>
    <t>R.2</t>
  </si>
  <si>
    <t>Preparing buildings, infrastructure and places to keep operating effectively under, and be better adapted to, long term change to the climate</t>
  </si>
  <si>
    <t>R.3</t>
  </si>
  <si>
    <t>People and organisations protecting themselves from climate shocks – like floods, heatwaves, droughts and wildfires, and bouncing back quickly</t>
  </si>
  <si>
    <t>R.4</t>
  </si>
  <si>
    <r>
      <t>Buildings, infrastructure and places suffering fewer impacts from climate shocks</t>
    </r>
    <r>
      <rPr>
        <sz val="12"/>
        <color rgb="FFFF0000"/>
        <rFont val="Calibri"/>
        <family val="2"/>
        <scheme val="minor"/>
      </rPr>
      <t xml:space="preserve"> </t>
    </r>
    <r>
      <rPr>
        <sz val="12"/>
        <rFont val="Calibri"/>
        <family val="2"/>
        <scheme val="minor"/>
      </rPr>
      <t>and helping people to bounce back quickly</t>
    </r>
  </si>
  <si>
    <t>R.5</t>
  </si>
  <si>
    <t>Creating or expanding parks, gardens, ponds, rivers, habitats and open spaces</t>
  </si>
  <si>
    <t>R.6</t>
  </si>
  <si>
    <t>Improving access to parks, gardens, ponds, rivers and open spaces</t>
  </si>
  <si>
    <t>R.7</t>
  </si>
  <si>
    <t>Preserving, improving and protecting existing ecosystems and habitats</t>
  </si>
  <si>
    <t>R.8</t>
  </si>
  <si>
    <t>R.9</t>
  </si>
  <si>
    <t>R.10</t>
  </si>
  <si>
    <t>R.A.1</t>
  </si>
  <si>
    <t>If your project involves land development or regeneration, will there be a net loss in the amount or quality of habitats, planting and ecology in the area?</t>
  </si>
  <si>
    <t>Add more details here if not covered above</t>
  </si>
  <si>
    <t>If 'yes', or 'not sure', the RAG status for this theme will automatically set to Red.</t>
  </si>
  <si>
    <t>R.A.2</t>
  </si>
  <si>
    <t>Could your project disturb a protected species or scientifically important habitat?</t>
  </si>
  <si>
    <t>As above</t>
  </si>
  <si>
    <t>OVERALL RAG SCORE</t>
  </si>
  <si>
    <t>Add a 1-2 sentence summary of your findings for decision-makers:</t>
  </si>
  <si>
    <t>This sentence will automatically be added to the Results page. 
Use this to explain the RAG rating or any considerations you think decision-makers need to take into account.</t>
  </si>
  <si>
    <t>Buildings, Infrastructure &amp; Energy</t>
  </si>
  <si>
    <t>How can we minimise the impacts of our buildings and infrastructure on the climate?</t>
  </si>
  <si>
    <t>Buildings are one of the biggest sources of emissions in London. They require energy to heat, cool and light, and often rely on fossil fuels as energy sources.</t>
  </si>
  <si>
    <t xml:space="preserve">We can reduce their climate impact by refurbishing and maintaining them so they use less energy and last longer, helping people avoid wasting energy. We can also swap to electric and renewable energy sources. </t>
  </si>
  <si>
    <t>B.1</t>
  </si>
  <si>
    <t>Maintaining, repairing and reusing existing buildings, to extend their lifetime</t>
  </si>
  <si>
    <t>B.2</t>
  </si>
  <si>
    <t>Encouraging occupants to use energy as efficiently as possible</t>
  </si>
  <si>
    <t>B.3</t>
  </si>
  <si>
    <t>Delivering new buildings that are energy efficient, to EPC B, DEC B or London Plan standards as a minimum</t>
  </si>
  <si>
    <t>B.4</t>
  </si>
  <si>
    <t>Improving the energy efficiency of existing buildings, to at least EPC B, DEC B or equivalent</t>
  </si>
  <si>
    <t>B.5</t>
  </si>
  <si>
    <r>
      <t xml:space="preserve">Ending the use of gas/oil boilers and/or diesel generators, instead installing/replacing them with electric or renewable alternatives (like electric equivalents, heat pumps and connections to heat networks, but </t>
    </r>
    <r>
      <rPr>
        <b/>
        <sz val="12"/>
        <color theme="1"/>
        <rFont val="Calibri"/>
        <family val="2"/>
        <scheme val="minor"/>
      </rPr>
      <t>not</t>
    </r>
    <r>
      <rPr>
        <sz val="12"/>
        <color theme="1"/>
        <rFont val="Calibri"/>
        <family val="2"/>
        <scheme val="minor"/>
      </rPr>
      <t xml:space="preserve"> hydrogen boilers)</t>
    </r>
  </si>
  <si>
    <t>B.6</t>
  </si>
  <si>
    <t>Installing renewable energy sources on buildings (like solar panels, solar thermal water heaters and heat pumps)</t>
  </si>
  <si>
    <t>B.7</t>
  </si>
  <si>
    <t>Using reused, recycled and low carbon materials, for both retrofits and to London Plan benchmarks for new buildings</t>
  </si>
  <si>
    <t>B.8</t>
  </si>
  <si>
    <t>Cutting polluting machinery from construction sites</t>
  </si>
  <si>
    <t>B.9</t>
  </si>
  <si>
    <t>B.10</t>
  </si>
  <si>
    <t>B.A.1</t>
  </si>
  <si>
    <t>Does your project involve or encourage the demolition of an existing building(s)?</t>
  </si>
  <si>
    <t>B.A.2</t>
  </si>
  <si>
    <t>B.A.3</t>
  </si>
  <si>
    <t>If your project involves construction or regeneration, will it comply with London Plan energy and whole life carbon standards (even if not referable)?</t>
  </si>
  <si>
    <t>If 'no', or 'not sure', the RAG status for this theme will automatically set to Red.</t>
  </si>
  <si>
    <t>B.A.4</t>
  </si>
  <si>
    <t>If your project involves delivering a retrofit, will it target EPC B, DEC B or better?</t>
  </si>
  <si>
    <t>Transport &amp; Connectivity</t>
  </si>
  <si>
    <t>How can we make it easier to move around London with minimal impact on the climate?</t>
  </si>
  <si>
    <t>Transport systems are one of our biggest sources of emissions and air pollutants. Walking, cycling, wheelchair access and other 'active' travel avoid emissions and keep people healthy.</t>
  </si>
  <si>
    <t>Where vehicles are needed, electric vehicles create fewer emissions. Digital infrastructure reduces the need to travel.</t>
  </si>
  <si>
    <t>T.1</t>
  </si>
  <si>
    <t>Creating new, accessible public transport stops and routes, or improving existing transport services</t>
  </si>
  <si>
    <t>T.2</t>
  </si>
  <si>
    <t>Extending, improving or creating new routes for cycling, walking and people using wheelchairs, prams or mobility aids</t>
  </si>
  <si>
    <t>T.3</t>
  </si>
  <si>
    <t>Increasing access to local schools, shops, leisure centres, offices and other sites without the need for a car</t>
  </si>
  <si>
    <t>T.4</t>
  </si>
  <si>
    <t>Creating or increasing access to shared transport schemes - like car-clubs, ride sharing and bike or scooter sharing</t>
  </si>
  <si>
    <t>T.5</t>
  </si>
  <si>
    <t>Providing facilities to make cycling more affordable and convenient (e.g. secure, dry, bike storage)</t>
  </si>
  <si>
    <t>T.6</t>
  </si>
  <si>
    <t>Increasing the uptake of Electric Vehicles</t>
  </si>
  <si>
    <t>T.7</t>
  </si>
  <si>
    <t>Ending the use of fossil fuelled vehicles, including petrol and diesel cars, oil-powered shipping and diesel-powered rail</t>
  </si>
  <si>
    <t>T.8</t>
  </si>
  <si>
    <t>Using electric vehicles, cargo bikes or other low carbon options for deliveries and collections</t>
  </si>
  <si>
    <t>T.9</t>
  </si>
  <si>
    <t>T.10</t>
  </si>
  <si>
    <t>T.A.1</t>
  </si>
  <si>
    <t>Will your project result in more motorised vehicle traffic?</t>
  </si>
  <si>
    <t>T.A.2</t>
  </si>
  <si>
    <t>Will your project involve buying or hiring a fossil fuel-powered vehicle?</t>
  </si>
  <si>
    <t>Waste &amp; Materials</t>
  </si>
  <si>
    <t>How can we encourage the use of ecologically safe materials and a shift to a circular economy, where we avoid extracting raw materials and generating waste by using and reusing what we have better?</t>
  </si>
  <si>
    <t xml:space="preserve">Emissions are created directly when we use boilers and vehicles, but almost everything we use has needed processing, treating and transporting. Each of these stages of the supply chain requires energy and fuel. </t>
  </si>
  <si>
    <t xml:space="preserve">Our ability to make change on climate is also bigger than specific projects. We can build skills, communicate ideas, and help people get jobs in climate action programmes. </t>
  </si>
  <si>
    <t>W.1</t>
  </si>
  <si>
    <t>Using the same products for as long as possible</t>
  </si>
  <si>
    <t>W.2</t>
  </si>
  <si>
    <t>Switching to reused, recycled and bio-based products</t>
  </si>
  <si>
    <t>W.3</t>
  </si>
  <si>
    <t>Ending the supply or use of single use plastics and packaging</t>
  </si>
  <si>
    <t>W.4</t>
  </si>
  <si>
    <t>Minimising, reusing and recycling waste, including construction waste</t>
  </si>
  <si>
    <t>W.5</t>
  </si>
  <si>
    <t>W.6</t>
  </si>
  <si>
    <t>W.7</t>
  </si>
  <si>
    <t>W.8</t>
  </si>
  <si>
    <t>W.9</t>
  </si>
  <si>
    <t>W.10</t>
  </si>
  <si>
    <t>W.A.1</t>
  </si>
  <si>
    <t>Will your project increase the amount of waste sent to landfill?</t>
  </si>
  <si>
    <t>No</t>
  </si>
  <si>
    <t>How can we support local climate initiatives, engage citizens, and build skills?</t>
  </si>
  <si>
    <t xml:space="preserve">We can make sure people are central to climate action by bringing them along with us, supporting new research and ideas, and working with pioneering partner organisations. </t>
  </si>
  <si>
    <t>P.1</t>
  </si>
  <si>
    <t>Increasing knowledge and understanding of climate action, including training people to install and use green technologies</t>
  </si>
  <si>
    <t>P.2</t>
  </si>
  <si>
    <t>P.3</t>
  </si>
  <si>
    <t xml:space="preserve">Reducing the climate impact of businesses you work with or order products from </t>
  </si>
  <si>
    <t>P.4</t>
  </si>
  <si>
    <t>Collaborating and supporting organisations which are pioneering climate action and supporting local climate initiatives</t>
  </si>
  <si>
    <t>P.5</t>
  </si>
  <si>
    <t>Developing new technologies, processes and models that accelerate climate action</t>
  </si>
  <si>
    <t>P.6</t>
  </si>
  <si>
    <t>Making climate-friendly options affordable and attractive</t>
  </si>
  <si>
    <t>P.7</t>
  </si>
  <si>
    <t>Any other relevant outcomes from your project?</t>
  </si>
  <si>
    <t>P.8</t>
  </si>
  <si>
    <t>P.9</t>
  </si>
  <si>
    <t>P.10</t>
  </si>
  <si>
    <t>Additional questions:</t>
  </si>
  <si>
    <t>P.A.1</t>
  </si>
  <si>
    <t>Is your project supported by, or supporting, carbon intensive industries, e.g. through sponsorship, investment or advertising?</t>
  </si>
  <si>
    <t>Background</t>
  </si>
  <si>
    <t>For your information</t>
  </si>
  <si>
    <t>What is an Equality Impact Assessment?</t>
  </si>
  <si>
    <t>Do I have to do one?</t>
  </si>
  <si>
    <t>Why do we do them?</t>
  </si>
  <si>
    <t>When do I complete one?</t>
  </si>
  <si>
    <t xml:space="preserve">When planning or developing a new service, policy or strategy 
When reviewing an existing service, policy or strategy 
When ending or substantially changing a service, policy or strategy 
When there is an important change in the service, policy or strategy, or in London (e.g. a change in population), or at a national level (e.g. a change of legislation) 
</t>
  </si>
  <si>
    <t>What are the 9 protected characteristics?</t>
  </si>
  <si>
    <t>“Relevant protected characteristics” are age; disability; gender reassignment; pregnancy and maternity; race; religion or belief; sex; sexual orientation and marriage and civil partnership.</t>
  </si>
  <si>
    <t>Section 1</t>
  </si>
  <si>
    <t>To complete</t>
  </si>
  <si>
    <t>Questions</t>
  </si>
  <si>
    <t>Response</t>
  </si>
  <si>
    <t>Name of policy/service/strategy to be impact assessed*</t>
  </si>
  <si>
    <t>Department/Unit/Team carrying out the assessment*</t>
  </si>
  <si>
    <t>Who is responsible for the implementation of the policy/service/strategy (Department/Unit/Team)*</t>
  </si>
  <si>
    <t>What are the aims/objectives of the policy/service/strategy?</t>
  </si>
  <si>
    <t>Who is intended to benefit from the policy/service/strategy?</t>
  </si>
  <si>
    <t>What are the main outcomes of the policy/service/strategy (this is key to being able to identify what monitoring is needed)?</t>
  </si>
  <si>
    <t>Is the policy/service/strategy for external or internal purposes?</t>
  </si>
  <si>
    <t>Are other organisations/stakeholders involved in the delivery?</t>
  </si>
  <si>
    <t>How will information be collected regarding the poitive/negative impact of the policy /service/strategy etc?</t>
  </si>
  <si>
    <t>Date of policy/service/strategy/review*</t>
  </si>
  <si>
    <t>Section 2</t>
  </si>
  <si>
    <t>Protected Characteristics</t>
  </si>
  <si>
    <t>Impacts Identified</t>
  </si>
  <si>
    <t>Mitigations/ Justifications Considered</t>
  </si>
  <si>
    <t xml:space="preserve">Age </t>
  </si>
  <si>
    <t>Disability</t>
  </si>
  <si>
    <t xml:space="preserve">Gender </t>
  </si>
  <si>
    <t xml:space="preserve">Race </t>
  </si>
  <si>
    <t>Religion and Belief (including no belief)</t>
  </si>
  <si>
    <t>Sexual Orientation</t>
  </si>
  <si>
    <t>Gender reassignment</t>
  </si>
  <si>
    <t>Pregnancy and Maternity</t>
  </si>
  <si>
    <t>Marriage and Civil Partnership</t>
  </si>
  <si>
    <t>Does the policy/service/strategy address socio-economic disadvantage (including those with lower income or carers, ex-offenders and armed forces veterans)?</t>
  </si>
  <si>
    <t>Does the policy/service/strategy address structural inequality?</t>
  </si>
  <si>
    <t>Section 3</t>
  </si>
  <si>
    <t>Meetings and discussions</t>
  </si>
  <si>
    <t>Public engagement activities</t>
  </si>
  <si>
    <t>Include who was involved</t>
  </si>
  <si>
    <t>Section 4</t>
  </si>
  <si>
    <t>Links to climate impacts</t>
  </si>
  <si>
    <t>Key considerations</t>
  </si>
  <si>
    <t>Look back over your results in the climate tabs, and consider whether there are any additional equalities considerations linked to these themes that you haven't already covered.
Record these in this box. You can use column F, in the Guidance tab, to help you.</t>
  </si>
  <si>
    <t>To fill, if needed</t>
  </si>
  <si>
    <t>Section 5</t>
  </si>
  <si>
    <t>Summary thoughts</t>
  </si>
  <si>
    <t>Climate &amp; Equalities Results Overview</t>
  </si>
  <si>
    <t xml:space="preserve">This page summarises the findings of the completed Climate &amp; Equalities tool for this project. </t>
  </si>
  <si>
    <t xml:space="preserve">Copy/paste the red dotted area below if you wish to copy it into a word document. </t>
  </si>
  <si>
    <t xml:space="preserve">This page updates automatically, you do not need to edit it. </t>
  </si>
  <si>
    <t>Green</t>
  </si>
  <si>
    <t>Amber</t>
  </si>
  <si>
    <t>Red</t>
  </si>
  <si>
    <t>Mostly red, or some serious negative impacts. Careful consideration of trade-offs is necessary.</t>
  </si>
  <si>
    <t>Performance of this project against Climate and Equalities themes</t>
  </si>
  <si>
    <t>Score</t>
  </si>
  <si>
    <r>
      <t>Buildings, Infrastructure &amp; Energy:</t>
    </r>
    <r>
      <rPr>
        <sz val="12"/>
        <color theme="1"/>
        <rFont val="Calibri"/>
        <family val="2"/>
        <scheme val="minor"/>
      </rPr>
      <t xml:space="preserve"> how can we minimise the impacts of our buildings and energy infrastructure on the climate?</t>
    </r>
  </si>
  <si>
    <r>
      <t xml:space="preserve">Transport &amp; Connectivity: </t>
    </r>
    <r>
      <rPr>
        <sz val="12"/>
        <rFont val="Calibri"/>
        <family val="2"/>
        <scheme val="minor"/>
      </rPr>
      <t>how can we make it easier to move around London with minimal impact on the climate?</t>
    </r>
  </si>
  <si>
    <r>
      <t xml:space="preserve">Waste &amp; Materials: </t>
    </r>
    <r>
      <rPr>
        <sz val="12"/>
        <rFont val="Calibri"/>
        <family val="2"/>
        <scheme val="minor"/>
      </rPr>
      <t>how can we encourage the use of ecologically safe materials and reduce waste?</t>
    </r>
  </si>
  <si>
    <r>
      <t xml:space="preserve">People &amp; Economy: </t>
    </r>
    <r>
      <rPr>
        <sz val="12"/>
        <rFont val="Calibri"/>
        <family val="2"/>
        <scheme val="minor"/>
      </rPr>
      <t>how can we support local climate initiatives, engage citizens, and build green skills?</t>
    </r>
  </si>
  <si>
    <t>N/A</t>
  </si>
  <si>
    <t>Positive outcomes</t>
  </si>
  <si>
    <t>Why are we asking this?</t>
  </si>
  <si>
    <t>What supports this outcome?</t>
  </si>
  <si>
    <t>Key demographics affected</t>
  </si>
  <si>
    <t>Links to further information</t>
  </si>
  <si>
    <t>Why this outcome is important</t>
  </si>
  <si>
    <t>Activities and changes that positively influence this outcome</t>
  </si>
  <si>
    <t>Examples of groups which are likely to be affected by this outcome. This is not comprehensive, each project will be unique</t>
  </si>
  <si>
    <t>Links and resources</t>
  </si>
  <si>
    <t>This relates to long-term changes to climate, and people/organisations being informed and aware of these changes.  
Hotter, dryer weather may cause or exacerbate health risks, or affect productivity and activities. Wetter weather may limit outdoor activities or limit our ability to move around.</t>
  </si>
  <si>
    <t>- Advice to people on how to keep themselves safe during different weather conditions
- Seasonally-appropriate workwear and equipment for employees
- Business programmes and plans accomodate changing weather conditions
- Working patterns help keep people safe, for example limiting the outdoor / site work above certain temperatures</t>
  </si>
  <si>
    <t>- Children, elderly people, people with health conditions and people who work outdoors can be at high risk from high temperatures
- People with mobility limitations may struggle during wet weather.
- Information and guidance may need to be available in different languages and with accessible options.</t>
  </si>
  <si>
    <t>Link to London Climate Risk Map</t>
  </si>
  <si>
    <t xml:space="preserve">This relates to long-term changes to climate, and making sure buildings and infrastructure will function effectively.  
We can change our physical environments to protect them and the people within them from hotter, dryer summers and milder, wetter winters. </t>
  </si>
  <si>
    <t>- More shady areas, such as trees, covered walkways and canopies
- More green space, and less concrete or hard building materials
- Shutters, ventilation and insulation in buildings
- Free, publicly accessible water fountains 
- Upgrading electrical and mechanical equipment to protect them from rising temperatures
- Green infrastructure, like Sustainable Urban Drainage networks</t>
  </si>
  <si>
    <t>See R.1
- People who live in poor quality buildings are more likely to be affected by overheating</t>
  </si>
  <si>
    <t>Link to European Commission Building Adaptation Guidance</t>
  </si>
  <si>
    <t xml:space="preserve">- Emergency alert systems for floods, droughts and heatwaves
- Advice to people on how to protect themselves during shock events and what support will be in place
- Business plans in place for shock events - for example drought plans, and rules about working in extreme heat
- Buildings with A/C are open to the public in heatwaves ('cool spaces')
- Free, publicly accessible water fountains </t>
  </si>
  <si>
    <t>- People who live in areas with poor access to health and transport services. 
- Low income groups will struggle to pay to clear up the consquences of shock events e.g. damage to posessions
- People with health conditions and limited mobility, the elderly, marginalised and minority communities, children and youth, will be worst affected by emergency situations and shock events
- Information and guidance may need to be available in different languages and with accessible options.</t>
  </si>
  <si>
    <t>Link to GLA Adaptation resources</t>
  </si>
  <si>
    <t xml:space="preserve">This relates to extreme weather events, and making sure buildings and infrastructure will function effectively. 
We can change our physical environments to protect them and the people in them from shock events like floods, heatwaves and droughts. </t>
  </si>
  <si>
    <t>- Flood risk assessments, flood defence schemes and flood proofing for buildings and infrastructure
- Fire safety assessments and measures
- Water-saving measures like low-flow taps and rainwater harvesting to reduce the impacts of drought
- Emergency access plans and accessible access routes
- Back-up power generators like renewable energy sources
- Green infrastructure, like Sustainable Urban Drainage networks</t>
  </si>
  <si>
    <t>See R.3
- People who live in poor quality buildings are more likely to be affected by heatwaves, flooding and fires</t>
  </si>
  <si>
    <t xml:space="preserve">These 'green and blue' spaces are important for our wellbeing, for flourishing ecosystems, and for reducing heat and flooding in local neighbourhoods. They also reduce noise levels, air pollution and absorb greenhouse gas emissions. </t>
  </si>
  <si>
    <t>- Creating new spaces
- Extending existing spaces
- Supporting "biodiversity corridors"
- Cleaning up polluted or contaminated areas
- Rewilding schemes, ecological restoration activities, or reintroducing species</t>
  </si>
  <si>
    <t>- People who lack access to these spaces
- People who rely on these spaces, especially for physical and mental wellbeing 
-  People who rely on these spaces for their livelihoods
- People with respiratory conditions</t>
  </si>
  <si>
    <t>Link to Biodiversity Net Gain Guidance</t>
  </si>
  <si>
    <t>These important spaces (see R.5) aren't always accessible to everyone, despite their huge importance for physical and mental health. Making sure everyone can easily access these spaces ensures their benefits are shared across London.</t>
  </si>
  <si>
    <t>- Communal garden access expanded to more residents
- New spaces created or spaces expanded
- Private spaces made public
- Accessible access routes to these spaces</t>
  </si>
  <si>
    <t>See R.5
- People without access to private or communal gardens or balconies</t>
  </si>
  <si>
    <t>Link to review on Access to Nature report from 2020</t>
  </si>
  <si>
    <t>Wherever possible, we need to protect the ecosystems we already have. Ecosystems that already exist are often more mature: they are already established habitats and are often well-adapted to their location. Sometimes they contain scientifically important or precious species.</t>
  </si>
  <si>
    <t xml:space="preserve"> - Biodiversity assessments
- Improving soil or ecosystem health
- Ecological restoration activities or reintroducing species
- Removing or blocking sources of pollution
- Investments in caring for these spaces
- Community groups and local wildlife networks</t>
  </si>
  <si>
    <t>See R.5 and R.6</t>
  </si>
  <si>
    <t>Link to Defra species maps</t>
  </si>
  <si>
    <t>Biodiversity Net Gain principle</t>
  </si>
  <si>
    <t>See R.5</t>
  </si>
  <si>
    <t>Protected species and habitats</t>
  </si>
  <si>
    <t>See R.7</t>
  </si>
  <si>
    <t xml:space="preserve">Keeping our buildings liveable and in good condition improves their quality, reduces management costs and keeps them operating for longer. This reduces the amount we need to demolish and rebuild, which is expensive, disruptive and carbon-intensive. </t>
  </si>
  <si>
    <t>- Repair and maintenance plans
- Instructions for how to use any equipment, automated systems and other technologies
- Enabling occupants to care for spaces or have a say in management plans
- Empty or underused buildings brought back into use
- Refurbishments and retrofits
- Communications and messaging about the importance of this topic</t>
  </si>
  <si>
    <t xml:space="preserve">- Low income groups may not be able to afford upfront costs of repairs and maintenance
- Renters may not be allowed to independently undertake repairs and maintenance, or their landlords may not follow up on requests for it
- Renters are vulnerable to major decisions being taken on their homes without their input
- People with mobility limitations or health conditions may be particularly affected by buildings which are unsafe or not accessible </t>
  </si>
  <si>
    <t>Link to housing and health research</t>
  </si>
  <si>
    <t xml:space="preserve">Regardless of how energy efficient a building is, we can make sure we only use the energy we need when we're in them. This means not wasting energy, using efficient appliances and making sure occupants can use systems and building features properly. </t>
  </si>
  <si>
    <t>- Signage and guidance on how to avoid wasting energy and use appliances and equipment properly
- Energy efficient appliances and systems
- Building Management Systems
- Smart meters
- Reminders and awareness raising about how to minimise energy use e.g. turn off lights, computers etc.</t>
  </si>
  <si>
    <t>- Information and guidance may need to be available in different languages and with accessible options.
- People may have different expectations and needs for lighting, heating and other resources. 'Smart' systems should be inclusive, and be flexible for occupants to control. 
- Occupants with mobility constrictions may require additional support to use applicances</t>
  </si>
  <si>
    <t>Link to Energy Saving Trust guidance</t>
  </si>
  <si>
    <t xml:space="preserve">New buildings can be constructed such that they require very little energy to run. This typically means having thick, insulated walls, floors and roofs, and double glazed windows. These buildings require less energy to live or work in, therefore reducing bills and greenhouse gas emissions. </t>
  </si>
  <si>
    <t>- Minimum building performance standards as per London Plan standards or better
- Passivhaus design standards: ultra low energy performance standards</t>
  </si>
  <si>
    <t>- In the UK people are most likely to live in fuel poverty if they are low income, unemployed, single parents, renters, in an ethnic minority, and/or in a poor quality home.  
- People who are elderly, young or have health conditions are most at risk from from overheating or cold weather in uninsulated buildings</t>
  </si>
  <si>
    <t>Link to London Plan Energy Guidance</t>
  </si>
  <si>
    <t xml:space="preserve">We can upgrade our existing buildings such that they use less energy to run. This means adding double glazing and insulation, closing up draughts. "Retrofitted" homes with more insulation require less energy to run, saving on energy bills and avoiding greenhouse gas emissions. 
Improving energy performance also means keeping buildings operating in hot weather. Cooling systems and 'passive' systems (like shading and natural ventilation) will also support this. </t>
  </si>
  <si>
    <t xml:space="preserve">- Energy retrofits: adding insulation, draught excluders, closing air gaps, and installing double glazing, shutters and more
- Passivhaus design standards: ultra low energy performance standards
- Communications and messaging about the importance of this topic
- Mechanical cooling systems or 'passive' cooling systems like shading, natural ventilation and more. </t>
  </si>
  <si>
    <t>See B.1 and B.3
- People on low incomes may not be able to afford the upfront costs of retrofits, but stand to gain the most from fuel bill reductions after them
- The building works associated with installing (retrofitting) insulation measures can be disruptive to existing residents</t>
  </si>
  <si>
    <t>Link to LETI retrofit guidance</t>
  </si>
  <si>
    <t xml:space="preserve">Gas / oil boilers and petrol / diesel generators release greenhouse gas emissions and dangerous air pollutants. In comparison, electric and battery alternatives use energy from the electricity grid which can be powered by renewable energy. It's also possible to use renewable energy directly, through solar panels. Heat pumps use a mix of direct renewable energy and electricity. Hydrogen and hydrogen ready units are rarely appropriate for homes. </t>
  </si>
  <si>
    <t>Removing boilers, applicances and generators fuelled by oil, gas, diesel, petrol, biofuels, wood, coal, charcoal, hydrogen and hydrogen-ready units. Instead, use:
 -  Electric units, either battery-powered, plugged into the mains or connected to heat/local electricity networks or renewable sources
- Heat pumps, which are powered using heat from outside or underground, and a small amount of electricity
- Solar thermal or solar water heaters</t>
  </si>
  <si>
    <t>- Young people, elderly people and those with health conditions are likely to be most badly affected by air pollution from gas/oil/petrol/diesel boilers and generators
- People on low incomes may not be able to afford the upfront costs of new units
- New heat sources can reduce fuel poverty rates (see B.3)</t>
  </si>
  <si>
    <t>Link to GLA energy guidance</t>
  </si>
  <si>
    <t>Renewable energy sources and batteries provide power without releasing greenhouse gas emissions and air pollutants. They help reduce fuel bills, and reliance on the national grid (so are more resilient to power cuts and outages).</t>
  </si>
  <si>
    <t>- Solar PV panels and solar thermal units
- Heat pumps
- Connections to local/regional renewable power centres - like solar panels, wind turbines or heat pumps
- Communications and messaging about the importance of this topic</t>
  </si>
  <si>
    <t>See B.5</t>
  </si>
  <si>
    <t>Mining, fabricating and transporting building materials (like concrete and steel) can be ecologically destructive and releases greenhouse gas emissions. We can avoid these materials by prioritising reused, recycled and alternative building materials like sustainably sourced timber.</t>
  </si>
  <si>
    <t>- Avoiding demolition and new build through maintaining, repairing and reusing existing buildings
- Designing efficient buildings and structures to minimise material use
- Whole life carbon assessments, meeting London Plan benchmarks
- Sourcing sustainable timber and bio-based materials
- Sourcing recycled and repurposed materials
- Using materials banks, designing for disassembly, and using materials passports help identify reusable materials</t>
  </si>
  <si>
    <t>Link to GLA embodied carbon guidance</t>
  </si>
  <si>
    <t xml:space="preserve">Construction machinery is typically diesel or fuel powered, and sites often require energy to light, heat and manage. New technologies and processes are emerging that help operate sites in a more climate-friendly way. Quieter, cleaner sites also improve working conditions and safety. </t>
  </si>
  <si>
    <t>- Electric machinery and generators
- Limits on site pollution and procedures to handle clean ups
- Renewable power sources and supplies
- Clean zones where polluting machinery isn't allowed</t>
  </si>
  <si>
    <t>- Young people, elderly people and people with health conditions (particularly respiratory conditions) in the local community will be at particular risk from construction site pollution
- Cleaner, modern sites can be made more accessible and safe for all workers</t>
  </si>
  <si>
    <t>Link to Bellona 2019 report on clean construction sites</t>
  </si>
  <si>
    <t xml:space="preserve">Where building standards are needed, the London Plan should be used as a source of minimum standards. Even if your project isn't technically required to be compliant with the London Plan, it provides a useful benchmark for new build and regeneration projects. </t>
  </si>
  <si>
    <t>See B.2, B.3, B.5, B.6, B.7</t>
  </si>
  <si>
    <t>See B.1-3 above</t>
  </si>
  <si>
    <t>Public transport enables lots of people to share vehicles - like trains or buses - meaning that overall less fuel is needed to move people around, and costs are kept low. In London public transport is being made greener through the switch to electric vehicles and green electricity. Keeping public transport affordable is essential for Londoners.</t>
  </si>
  <si>
    <t>- Extensions to public transport routes
- New public transport routes
- Accessibility improvements to public transport facilities
- Cheaper public transport for some or all</t>
  </si>
  <si>
    <t>- People with limited mobility may not be able to access public transport facilities
- Many groups may be reliant on existing public transport networks, and in particular may be adversely affected if public transport changes increase travel costs or time
- People who live in more remote areas will be particularly affected by changes to routes in their area</t>
  </si>
  <si>
    <t>Link to Mayor's Transport Strategy 2018</t>
  </si>
  <si>
    <t>Being able to cycle, walk and wheel around easily helps people avoid using cars and motorbikes. This will reduce costs for them, as well as avoiding emissions and pollutants, and improving mental and physical wellbeing.</t>
  </si>
  <si>
    <t>- Extensions to routes
- New routes
- Accessibility improvements to existing routes
- More direct routes created
- Routes provided during construction works
- Clear signage, maps and directions</t>
  </si>
  <si>
    <t>- Changes to these routes should consider a wide range of mobility and access requirements for different groups
- Information and guidance may need to be available in different languages and with accessible options.</t>
  </si>
  <si>
    <t xml:space="preserve">Link to GLA Sustainable Travel Guidance </t>
  </si>
  <si>
    <t>If people can reach places they visit regularly using low cost public or active transport, they can avoid using a car. This will reduce costs for them, as well as avoiding emissions and pollutants.</t>
  </si>
  <si>
    <t>- New developments positioned near existing town centres and urban hubs
- New facilities and developments oriented with useful access routes and entry points
- Dedicated access routes and signage to connect residential areas and town centres
- New developments include retail and commercial spaces</t>
  </si>
  <si>
    <t>See T.1 and T.2</t>
  </si>
  <si>
    <t>Link to TFL walking and planning toolkit</t>
  </si>
  <si>
    <t xml:space="preserve">Sharing forms of transport can be a good way to reduce the costs of travel and the amount of fuel needed for people to make journeys. Easily accessible cycle schemes may help people avoid driving. </t>
  </si>
  <si>
    <t>- More car clubs, expansions of car clubs or more affordable existing car clubs and ride sharing schemes
- New, expanded or more affordable shared bike and scooter schemes
- Dedicated road area for transport sharing schemes e.g. bike parking
- Communications and messaging about the importance of this topic</t>
  </si>
  <si>
    <t>Link to Energy Saving Trust Guidance</t>
  </si>
  <si>
    <t>Increasing levels of cycling avoids the use of cars and other forms of transport that create emissions and pollutants. Cycling also has cost and wellbeing benefits. Making sure cycling is accessible, safe and convenient will make it more popular, safer and accessible.</t>
  </si>
  <si>
    <t>- Bike safety training
- New, improved or expanded bike parking facilities
- Improved access to bike safety equipment like helmets and reflective layers
- Cycle to work schemes
- Bike share schemes
- Communications and messaging about the importance of this topic</t>
  </si>
  <si>
    <t>- Cycling may be unfamiliar to some groups of people, so training and safety support will help them access these schemes
- Cycling is not accessible for everyone, so cycling facilities should be balanced with other users' needs, depending on the project</t>
  </si>
  <si>
    <t>Link to Making Space For Cycling</t>
  </si>
  <si>
    <t xml:space="preserve">Electric vehicles (EVs) create significantly fewer emissions and air pollutants than petrol and diesel vehicles, even when the manufacturing process is included. Wherever journeys cannot be made by public or active transport (see T.1 and T.2), encouraging the use of electric vehicles will reduce emissions. </t>
  </si>
  <si>
    <t>- More publicly accessible EV charging points
- Dedicated EV charging spaces
- Different parking rates for EVs
- Communications and messaging about the importance of this topic</t>
  </si>
  <si>
    <t>- EVs can be more expensive than other vehicle types and there are fewer second hand options available. This may make them inaccessible to small businesses and low income groups
- EVs still produce air pollutants, making them a risk to everyone, but particularly young people, elderly people and those with respiratory conditions</t>
  </si>
  <si>
    <t>Link to Carbon Brief Fact Check</t>
  </si>
  <si>
    <t xml:space="preserve">Fossil-fuelled vehicles create greenhouse gas emissions and air pollutants which are toxic to breathe in. They cause road congestion and risk traffic accidents. </t>
  </si>
  <si>
    <t>- Fares, tariffs and parking fees or rules linked to vehicle fuel type 
- Zones where these vehicles aren't allowed
- Procurement or hiring cleaner alternatives
- Specifying a requirement for cleaner alternatives in contracts
- Communications and messaging about the importance of this topic
- Providing digital infrastructure so vehicle use can be avoided</t>
  </si>
  <si>
    <t xml:space="preserve">- Air pollution particularly affects young people, elderly people and people with respiratory conditions. Air pollution is often concentrated in deprived areas. 
- Some people are not able to use active travel methods and rely on car use. They must still be able to access their homes, places of work and other areas. </t>
  </si>
  <si>
    <t xml:space="preserve">When we order products or procure services, emissions are often created by petrol and diesel vehicles delivering them. Specifying or requesting electric vehicles, cargo bikes or other options for deliveries will help avoid greenhouse gas emissions. </t>
  </si>
  <si>
    <t>- Working with suppliers to encourage clean vehicle use
- Streamline orders to minimise use of multiple small deliveries
- Communications and messaging about the importance of this topic
- Specifying a requirement for cleaner alternatives in contracts</t>
  </si>
  <si>
    <t>See T.5-7</t>
  </si>
  <si>
    <t>Link to report on micromobility</t>
  </si>
  <si>
    <t>Increased road capacity</t>
  </si>
  <si>
    <t xml:space="preserve">Increasing public transport fares, creating road space without options for walking or cycling and reducing parking fares are all examples of policies that could increase the amount people travel using vehicles. These vehicles create air pollution, traffic and accident risks, even if they are electric. New roadspace should include access for walkers, cyclists and people in wheelchairs too. </t>
  </si>
  <si>
    <t>Link to London Plan guidance on sustainable transport</t>
  </si>
  <si>
    <t>Everything we buy new creates emissions (in their manufacture, fabrication and transportation). Emissions are also generated in the process of disposing of items. Using things for as long as possible reduces the amount we are buying new and throwing  away.</t>
  </si>
  <si>
    <t>- Repair and maintenance shops,  services, facilities and training
- Designing and procuring durable products and units
- Looking after things and using them properly (including training staff to do so)
- Upgrading and fixing broken applicances and items
- Tool libraries, swaps and sharing schemes
- Consuming as much as is needed, not over-ordering
- Communications and messaging about the importance of this topic</t>
  </si>
  <si>
    <t xml:space="preserve">- People on low incomes will benefit from the ability to avoid re-buying if repair and share options are more widely available
- There are skills and jobs opportunities in these sectors
- Waste reduction improves public and ecological health, and reduces the risk of waste contamination and groundwater pollution. </t>
  </si>
  <si>
    <t>Link to ReLondon Guidance</t>
  </si>
  <si>
    <t>- Checking the carbon and ecological footprint of materials
- Whole life carbon assessments and comparisons of different options
- Sourcing recycled and repaired materials and products
- Recycling and repairing products so others can use them
- Sourcing bio-based materials where they are accredited by a trusted source</t>
  </si>
  <si>
    <t>See W.1</t>
  </si>
  <si>
    <t xml:space="preserve">Plastics are made from refined oil, and create emissions when they are manufactured and transported. They are hard to dispose of, and make up a large portion of our unrecyclable waste. Reducing the use of single use plastic reduces emissions and waste. </t>
  </si>
  <si>
    <t>- Alternative materials for packaging, particularly recycled and recyclable materials
- Return schemes so products can be cleaned and reused
- Ending the use of disposable items and products
- Communications and messaging about the importance of this topic</t>
  </si>
  <si>
    <t xml:space="preserve">Recycling means that we can keep using materials that we have already extracted and processed. This reduces demand for raw materials, which are ecologically damaging and carbon-intensive. Sending materials to landfill is also ecologically destructive and creates more emissions than recycling or most treatments. </t>
  </si>
  <si>
    <t>- Recycling and composting bins
- Recycling, waste treatment and composting infrastructure
- Education about how to recycle and treat waste, or avoid creating waste
- Waste scanning, data collection and composition analysis
- Communications and messaging about the importance of this topic</t>
  </si>
  <si>
    <t>One of the biggest challenges to accelerating climate action is not having enough people trained to install, use or manage new technologies and processes. We need to train and upskill people to support climate action.</t>
  </si>
  <si>
    <t>- Setting up new training programmes
- Including climate in communications programmes
- Allocating apprentices to green activities on projects
- Improving and updating existing training schemes to bring in climate
- Guidance for users of new processes and technologies, e.g. heat pumps</t>
  </si>
  <si>
    <t>- Information and guidance may need to be available in different languages and with accessible options.
- Consider providing a variety of training levels and typologies to suit people in different fields and with varied learning requirements</t>
  </si>
  <si>
    <t>Link to Mayor's Skills Roadmap</t>
  </si>
  <si>
    <t>Some people don't know much about the climate emergency, don't realise how important it is, or don't know what they might be able to do to help tackle it. We can work with stakeholders and communities to unlock climate action.</t>
  </si>
  <si>
    <t>See P.1
- Set up dedicated engagement schemes
- Community consultation programmes
- Expanding, improving or new community groups and networks
- Community engagement and research in project development phases</t>
  </si>
  <si>
    <t>- Provide different formats, platforms and timings for engaging with different groups and demographics, to best meet their preferences or needs
- Information and guidance may need to be available in different languages and with accessible options.</t>
  </si>
  <si>
    <t xml:space="preserve">Many projects and programmes involve working with businesses, partners and suppliers from across the UK and abroad.  Helping national and international businesses to change their processes will encourage worldwide decarbonisation. </t>
  </si>
  <si>
    <t>- Climate standards and outcomes from across this tool are part of specifications, design briefs, terms and conditions and bid / application scoring systems
- Communicate climate expectations with partners and stakeholders, working together to find solutions
- Communicate successes publically
- Work with international and national networks, forums and research groups</t>
  </si>
  <si>
    <t>Link to SBTI guidance</t>
  </si>
  <si>
    <t>- Partnerships and programmes with pioneering and local groups
- Sharing best practice in communications and reports
- Consulting experts in engagement and project development processes</t>
  </si>
  <si>
    <t>See P.1-3</t>
  </si>
  <si>
    <t>Link to Greener Together</t>
  </si>
  <si>
    <t xml:space="preserve">Climate action often requires new ways of thinking, running things and managing things. We can help test and spearhead new processes and technologies in our role as a strategic authority. </t>
  </si>
  <si>
    <t>- Pilot programmes and projects
- Thought leadership and strategic projects
- Research, data collection and evidence base preparation
- Supporting new technologies and processes</t>
  </si>
  <si>
    <t>Link to Better Futures Programme</t>
  </si>
  <si>
    <t>Climate action will create changes, and it's essential these are affordable, accessible and attractive. This includes explaining why they are important, avoiding excess costs and considering unintended consequences.</t>
  </si>
  <si>
    <t>- Tools and guidance help people navigate different options, new changes and new technologies
- Whole life cost assessments to ensure the cost of changes are fair and distributed equitably
- Targeted communications campaigns
- Transparent research and evidence for new policy, with efforts to explain to people affected why the change is important</t>
  </si>
  <si>
    <t>- Information and guidance may need to be available in different languages and with accessible options.</t>
  </si>
  <si>
    <t>Link to Climate Outreach resources</t>
  </si>
  <si>
    <t>Advertising and marketing</t>
  </si>
  <si>
    <t>How much impact</t>
  </si>
  <si>
    <t>RAG Score</t>
  </si>
  <si>
    <t>Yes / No</t>
  </si>
  <si>
    <t>Type of change</t>
  </si>
  <si>
    <t>EQIA completed?</t>
  </si>
  <si>
    <t>Completed</t>
  </si>
  <si>
    <t>Not considered / Not sure</t>
  </si>
  <si>
    <t>Yes</t>
  </si>
  <si>
    <t>Regulations and Standards</t>
  </si>
  <si>
    <t>Positive impact</t>
  </si>
  <si>
    <t>Not sure</t>
  </si>
  <si>
    <t>Procurement and internal functions</t>
  </si>
  <si>
    <t>Negative impact</t>
  </si>
  <si>
    <t>Events</t>
  </si>
  <si>
    <t>Not relevant</t>
  </si>
  <si>
    <t>Funding schemes</t>
  </si>
  <si>
    <t>Development and retrofit</t>
  </si>
  <si>
    <t>Communications, Training and Advice</t>
  </si>
  <si>
    <t>Data, strategy and research</t>
  </si>
  <si>
    <t>Other</t>
  </si>
  <si>
    <t>Mixture</t>
  </si>
  <si>
    <t>Positive or negative impact</t>
  </si>
  <si>
    <t>Name</t>
  </si>
  <si>
    <t>RAG Scoring</t>
  </si>
  <si>
    <t>Is there a red?</t>
  </si>
  <si>
    <t>Are they all 'not relevant' or 'select'?</t>
  </si>
  <si>
    <t>Do the additional Qs override?</t>
  </si>
  <si>
    <t>Ambers?</t>
  </si>
  <si>
    <t>Overall score</t>
  </si>
  <si>
    <t>Will your project involve procuring a boiler or generator that runs on fossil fuels?</t>
  </si>
  <si>
    <t>Civil Society &amp; Sport</t>
  </si>
  <si>
    <t>Communities &amp; Social Policy</t>
  </si>
  <si>
    <t>Culture &amp; Creative Industries</t>
  </si>
  <si>
    <t>Digital Transformation</t>
  </si>
  <si>
    <t>External Relations</t>
  </si>
  <si>
    <t>Health, Children &amp; Young Londoners</t>
  </si>
  <si>
    <t>HR &amp; Org Development</t>
  </si>
  <si>
    <t>Planning &amp; Regeneration</t>
  </si>
  <si>
    <t>Public Affairs &amp; Partnerships</t>
  </si>
  <si>
    <t>Regen &amp; Economic Development</t>
  </si>
  <si>
    <t>Transport, Infrastructure, Connectivity &amp; Air Quality</t>
  </si>
  <si>
    <t>Unit</t>
  </si>
  <si>
    <t>Energy &amp; Environment</t>
  </si>
  <si>
    <t>An automated summary of the key results from the preceding tabs. Use this for governance processes or summary documents</t>
  </si>
  <si>
    <t xml:space="preserve">An EqIA is the most recognised way of assessing the potential impact a project may have on different protected groups and taking steps to address any negative impacts identified.
</t>
  </si>
  <si>
    <t xml:space="preserve">The Public Sector Equality Duty (PSED) outlined in the Equality Act 2010, requires that public bodies robustly considers how its policies and practices affect people with different protected characteristics and to take steps to eliminate discrimination and advance equality. 
</t>
  </si>
  <si>
    <t xml:space="preserve">In accordance with the Equality Act 2010, public bodies are required to have due regard for the need to:
• Eliminate unlawful discrimination, harassment and victimisation. 
• Advance equality of opportunity between persons who share a relevant protected characteristic, and persons who do not share it. 
• Foster good relations between those who have a relevant protected characteristic and those who don’t.
Having due regard includes to:
• Remove or minimise disadvantages suffered by persons who share a relevant protected characteristic that are connected to that characteristic; 
• Take steps to meet the needs of persons who share a relevant protected characteristic that are different from the needs of the persons who do not share it; 
• Encourage persons who share a relevant protected characteristic to participate in public life or in any other activity in which participation by such persons is disproportionately low.
</t>
  </si>
  <si>
    <t xml:space="preserve">What information/evidence do we have to ensure an informed evidence based assessment is made? 
This can be supporting information for a similar policy/service/strategy and what did this information tell us? 
Supporting information can be demographic data (e.g. census findings, research findings, comparisons between similar policies/services/strategies at your organisation or among other partners, survey data, equality monitoring data, desk top data gathering exercises)
</t>
  </si>
  <si>
    <t>Link to GLA Good Consultation Guidance</t>
  </si>
  <si>
    <t>Reference Number (if relevant)</t>
  </si>
  <si>
    <t>Checked by</t>
  </si>
  <si>
    <t>Unit / Team / Department</t>
  </si>
  <si>
    <t>The climate emergency increases the frequency and intensity of floods and heatwaves in London. We need to keep people safe from these risks, and protect our buildings and infrastructure.</t>
  </si>
  <si>
    <t xml:space="preserve">It also affects how our green spaces grow, so we need to make sure they stay healthy. This will also help protect us: natural spaces absorb pollution, reduce the risk of floods and keep us cool in the heat. </t>
  </si>
  <si>
    <t>Tackling climate means changes to places, processes and how we live. These should make peoples' lives better, and help them live more safely, affordably and healthily.</t>
  </si>
  <si>
    <r>
      <t>Resilience, Ecology &amp; Adaptation:</t>
    </r>
    <r>
      <rPr>
        <sz val="12"/>
        <color theme="1"/>
        <rFont val="Calibri"/>
        <family val="2"/>
        <scheme val="minor"/>
      </rPr>
      <t xml:space="preserve"> how does this project positively influence social, economic and ecological resilience and capacity to adapt to the climate emergency?</t>
    </r>
  </si>
  <si>
    <t>How can we positively influence social, economic and ecological resilience and capacity to adapt to the climate emergency?</t>
  </si>
  <si>
    <t>Engaging stakeholders and communities on the climate emergency and how to tackle and adapt to it</t>
  </si>
  <si>
    <t>This relates to extreme weather events, and people/organisations being informed and aware of these changes.  
As the climate emergency worsens, we're seeing wetter winters and rising sea levels. This increases the risk of flooding: both from rain, groundwater and rivers. Hotter weather risks droughts, wildfires and unsafe levels of heat. These 'shocks' pose a threat to life, have huge clean up costs and can have serious impacts on the wellbeing and livelihoods of those affected.</t>
  </si>
  <si>
    <t xml:space="preserve">There are businesses and community groups doing important work in spearheading new technologies and processes that help tackle the climate emergency and reduce emissions. We can support these groups, learn from them and raise awareness of their work. </t>
  </si>
  <si>
    <t>The Climate and Equalities Tool</t>
  </si>
  <si>
    <t>Contents</t>
  </si>
  <si>
    <t>The C&amp;E Tool is designed to be used in the design stages of new projects, or when new phases are being planned. It is designed to be applicable for projects of all typologies and scopes. 
Wherever possible, you should complete a first pass of the C&amp;E Tool at the earliest possible stage of a new project or phase. If you consider all these questions early on in development, you'll be able to design a better project and the C&amp;E Tool will genuinely help you to shape outcomes. You can then return to finalise it. 
We encourage organisations using the C&amp;E Tool to build it into their governance and project management processes, with scrutiny and engagement provided by senior leaders to maximise its impact.</t>
  </si>
  <si>
    <t>Assess whether your project supports positive outcomes for managing the impacts of the climate emergency and the health of wildlife</t>
  </si>
  <si>
    <t>Assess whether your project supports positive outcomes for reducing the climate impact of the materials we use and limits the amount of waste we produce</t>
  </si>
  <si>
    <t>Buying or hiring fossil fuel powered vehicles</t>
  </si>
  <si>
    <t>To tackle emissions and road pollution we need to minimise the numbers of vehicles on the road and ensure that unavoidable vehicle traffic is low carbon. Projects should avoid introducing additional fossil fuel vehicle mileage.</t>
  </si>
  <si>
    <t>See above</t>
  </si>
  <si>
    <t>Waste sent to landfill</t>
  </si>
  <si>
    <t>See W.4</t>
  </si>
  <si>
    <t>Corporate objective or other target being addressed*</t>
  </si>
  <si>
    <t>This box will be pulled through to the Results Table.
Please summarise key things for decision-makers to be aware of in relation to this EqIA</t>
  </si>
  <si>
    <t>All green, with a few ambers. The proposal is expected to have positive impacts overall.</t>
  </si>
  <si>
    <t xml:space="preserve">Majority amber, or with some reds. The proposal has both positive and negative impacts or a significant number of potentially important impacts haven't been considered yet. </t>
  </si>
  <si>
    <t>Brief description of the proposal</t>
  </si>
  <si>
    <t>Questions and feedback may be sent to &lt;CETool@london.gov.uk&gt;</t>
  </si>
  <si>
    <t xml:space="preserve">- Consider the needs, position and priorities of partners, who may be less able to make change. This may be particularly true for Small and Medium sized businesses. </t>
  </si>
  <si>
    <t xml:space="preserve">We need to phase out fossil fuels to tackle climate change. Encouraging their consumption through advertising makes the phase out more difficult. Sponsorship by fossil fuel intensive industries also provides a platform for advertising and potential greenwashing. Particular industries reliant on continued fossil fuel consumption include the fossil fuel, aviation industries, some car companies and investment schemes. </t>
  </si>
  <si>
    <t>The Climate &amp; Equalities Tool is a resource that the GLA has made available to organisations wishing to embed climate and equalities considerations early in their programme design.</t>
  </si>
  <si>
    <t>If you have not downloaded this tool directly from the London Datastore, the version you are using may have been edited or adapted by others. 
If you wish to use the original version of this tool, developed by the GLA and CAST, please visit the London Datastore at https://data.london.gov.uk/.</t>
  </si>
  <si>
    <t>The Climate and Equalities Tool (C&amp;E Tool) allows users to self-assess the impact of proposed projects against a set of high level climate and equalities considerations. It brings together the existing Equalities Impact Assessment process with a high-level list of desired climate outcomes, to enable the user to quickly assess and revise their plans at design stage. 
Users self-assess against several climate impact areas (Resilience, Ecology &amp; Adaptation; Buildings, Energy &amp; Infrastructure; Transport; Waste &amp; Materials; People &amp; Economy). Users will assess their project against a series of positive climate outcomes under each theme. Some themes have some additional questions that will flag any possible negative outcomes that decision-makers should be aware of. If the proposal impacts on people with ‘protected characteristics’, you should complete the Equalities Assessment tab. The 'guidance' tab supports the user to consider overlaps between these areas. 
When completing the EqIA section of the C&amp;E Tool, we encourage an intersectional approach. By this we mean considering the interconnected nature of identities, such as race, class, sexual orientation, gender etc. which can create overlapping and compounding systems of discrimination or disadvantage.</t>
  </si>
  <si>
    <t>- Research into potential sponsors and advertising
- Developing an organisational policy to discourage sponsorship and advertising with fossil intensive industries
- Investments through accredited green funds</t>
  </si>
  <si>
    <t xml:space="preserve">The extraction, processing and transportation of raw materials has a huge emissions and ecological impact. 
Reused, recycled and bio-based materials tend to require less treatment, transportation and processing overall, and doesn't rely on mining or using up limited resources. However, materials should be checked and researched carefully.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</si>
</sst>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42"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theme="0"/>
      <name val="Calibri"/>
      <family val="2"/>
      <scheme val="minor"/>
    </font>
    <font>
      <i/>
      <sz val="11"/>
      <color rgb="FFFF0000"/>
      <name val="Calibri"/>
      <family val="2"/>
      <scheme val="minor"/>
    </font>
    <font>
      <u/>
      <sz val="11"/>
      <color theme="10"/>
      <name val="Calibri"/>
      <family val="2"/>
      <scheme val="minor"/>
    </font>
    <font>
      <sz val="8"/>
      <name val="Calibri"/>
      <family val="2"/>
      <scheme val="minor"/>
    </font>
    <font>
      <sz val="10"/>
      <color theme="1"/>
      <name val="Calibri"/>
      <family val="2"/>
      <scheme val="minor"/>
    </font>
    <font>
      <sz val="8"/>
      <color theme="1"/>
      <name val="Calibri"/>
      <family val="2"/>
      <scheme val="minor"/>
    </font>
    <font>
      <b/>
      <sz val="14"/>
      <color theme="0"/>
      <name val="Calibri"/>
      <family val="2"/>
      <scheme val="minor"/>
    </font>
    <font>
      <b/>
      <sz val="12"/>
      <color rgb="FF085466"/>
      <name val="Calibri"/>
      <family val="2"/>
      <scheme val="minor"/>
    </font>
    <font>
      <b/>
      <sz val="10"/>
      <color theme="0"/>
      <name val="Calibri"/>
      <family val="2"/>
      <scheme val="minor"/>
    </font>
    <font>
      <i/>
      <sz val="10"/>
      <color theme="0"/>
      <name val="Calibri"/>
      <family val="2"/>
      <scheme val="minor"/>
    </font>
    <font>
      <b/>
      <sz val="12"/>
      <color theme="0"/>
      <name val="Calibri"/>
      <family val="2"/>
      <scheme val="minor"/>
    </font>
    <font>
      <b/>
      <sz val="14"/>
      <color theme="1"/>
      <name val="Calibri"/>
      <family val="2"/>
      <scheme val="minor"/>
    </font>
    <font>
      <b/>
      <sz val="16"/>
      <color theme="1"/>
      <name val="Calibri"/>
      <family val="2"/>
      <scheme val="minor"/>
    </font>
    <font>
      <b/>
      <sz val="11"/>
      <name val="Calibri"/>
      <family val="2"/>
      <scheme val="minor"/>
    </font>
    <font>
      <sz val="9"/>
      <color theme="1"/>
      <name val="Calibri"/>
      <family val="2"/>
      <scheme val="minor"/>
    </font>
    <font>
      <b/>
      <i/>
      <sz val="10"/>
      <name val="Calibri"/>
      <family val="2"/>
      <scheme val="minor"/>
    </font>
    <font>
      <b/>
      <sz val="11"/>
      <color theme="0"/>
      <name val="Calibri"/>
      <family val="2"/>
      <scheme val="minor"/>
    </font>
    <font>
      <u/>
      <sz val="9"/>
      <color theme="2" tint="-0.499984740745262"/>
      <name val="Calibri"/>
      <family val="2"/>
      <scheme val="minor"/>
    </font>
    <font>
      <b/>
      <sz val="9"/>
      <color theme="0"/>
      <name val="Arial"/>
      <family val="2"/>
    </font>
    <font>
      <u/>
      <sz val="9"/>
      <color theme="0"/>
      <name val="Calibri"/>
      <family val="2"/>
      <scheme val="minor"/>
    </font>
    <font>
      <b/>
      <sz val="12"/>
      <color rgb="FFFFFFFF"/>
      <name val="Calibri"/>
      <family val="2"/>
      <scheme val="minor"/>
    </font>
    <font>
      <sz val="12"/>
      <color theme="1"/>
      <name val="Calibri"/>
      <family val="2"/>
      <scheme val="minor"/>
    </font>
    <font>
      <sz val="12"/>
      <name val="Calibri"/>
      <family val="2"/>
      <scheme val="minor"/>
    </font>
    <font>
      <b/>
      <sz val="12"/>
      <color theme="1"/>
      <name val="Calibri"/>
      <family val="2"/>
      <scheme val="minor"/>
    </font>
    <font>
      <u/>
      <sz val="12"/>
      <color theme="2" tint="-0.499984740745262"/>
      <name val="Calibri"/>
      <family val="2"/>
      <scheme val="minor"/>
    </font>
    <font>
      <sz val="12"/>
      <color rgb="FFFF0000"/>
      <name val="Calibri"/>
      <family val="2"/>
      <scheme val="minor"/>
    </font>
    <font>
      <sz val="12"/>
      <color theme="0"/>
      <name val="Calibri"/>
      <family val="2"/>
      <scheme val="minor"/>
    </font>
    <font>
      <u/>
      <sz val="12"/>
      <color theme="0"/>
      <name val="Calibri"/>
      <family val="2"/>
      <scheme val="minor"/>
    </font>
    <font>
      <b/>
      <sz val="12"/>
      <name val="Calibri"/>
      <family val="2"/>
      <scheme val="minor"/>
    </font>
    <font>
      <u/>
      <sz val="12"/>
      <color theme="1"/>
      <name val="Calibri"/>
      <family val="2"/>
      <scheme val="minor"/>
    </font>
    <font>
      <u/>
      <sz val="12"/>
      <color theme="10"/>
      <name val="Calibri"/>
      <family val="2"/>
      <scheme val="minor"/>
    </font>
    <font>
      <i/>
      <sz val="12"/>
      <color theme="0"/>
      <name val="Calibri"/>
      <family val="2"/>
      <scheme val="minor"/>
    </font>
    <font>
      <u/>
      <sz val="11"/>
      <color theme="0"/>
      <name val="Calibri"/>
      <family val="2"/>
      <scheme val="minor"/>
    </font>
    <font>
      <i/>
      <sz val="12"/>
      <name val="Calibri"/>
      <family val="2"/>
      <scheme val="minor"/>
    </font>
    <font>
      <b/>
      <i/>
      <sz val="12"/>
      <name val="Calibri"/>
      <family val="2"/>
      <scheme val="minor"/>
    </font>
    <font>
      <i/>
      <sz val="12"/>
      <color rgb="FFFF0000"/>
      <name val="Calibri"/>
      <family val="2"/>
      <scheme val="minor"/>
    </font>
    <font>
      <sz val="12"/>
      <color rgb="FF085466"/>
      <name val="Calibri"/>
      <family val="2"/>
      <scheme val="minor"/>
    </font>
    <font>
      <u/>
      <sz val="1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9"/>
        <bgColor indexed="64"/>
      </patternFill>
    </fill>
    <fill>
      <patternFill patternType="solid">
        <fgColor theme="7"/>
        <bgColor indexed="64"/>
      </patternFill>
    </fill>
    <fill>
      <patternFill patternType="solid">
        <fgColor theme="0"/>
        <bgColor indexed="64"/>
      </patternFill>
    </fill>
    <fill>
      <patternFill patternType="solid">
        <fgColor rgb="FF085466"/>
        <bgColor indexed="64"/>
      </patternFill>
    </fill>
    <fill>
      <patternFill patternType="solid">
        <fgColor theme="4" tint="0.59999389629810485"/>
        <bgColor indexed="64"/>
      </patternFill>
    </fill>
    <fill>
      <patternFill patternType="solid">
        <fgColor theme="8"/>
        <bgColor indexed="64"/>
      </patternFill>
    </fill>
    <fill>
      <patternFill patternType="solid">
        <fgColor rgb="FFC00000"/>
        <bgColor indexed="64"/>
      </patternFill>
    </fill>
    <fill>
      <patternFill patternType="solid">
        <fgColor rgb="FF002060"/>
        <bgColor indexed="64"/>
      </patternFill>
    </fill>
    <fill>
      <patternFill patternType="solid">
        <fgColor theme="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9999"/>
        <bgColor indexed="64"/>
      </patternFill>
    </fill>
    <fill>
      <patternFill patternType="solid">
        <fgColor theme="3"/>
        <bgColor indexed="64"/>
      </patternFill>
    </fill>
    <fill>
      <patternFill patternType="solid">
        <fgColor theme="3"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271">
    <xf numFmtId="0" fontId="0" fillId="0" borderId="0" xfId="0"/>
    <xf numFmtId="0" fontId="0" fillId="0" borderId="1" xfId="0" applyBorder="1"/>
    <xf numFmtId="0" fontId="8" fillId="5" borderId="0" xfId="0" applyFont="1" applyFill="1"/>
    <xf numFmtId="0" fontId="9" fillId="5" borderId="0" xfId="0" applyFont="1" applyFill="1" applyAlignment="1">
      <alignment wrapText="1"/>
    </xf>
    <xf numFmtId="0" fontId="2" fillId="5" borderId="0" xfId="0" applyFont="1" applyFill="1"/>
    <xf numFmtId="0" fontId="0" fillId="5" borderId="0" xfId="0" applyFill="1"/>
    <xf numFmtId="0" fontId="10" fillId="6" borderId="0" xfId="0" applyFont="1" applyFill="1"/>
    <xf numFmtId="0" fontId="0" fillId="5" borderId="1" xfId="0" applyFill="1" applyBorder="1"/>
    <xf numFmtId="0" fontId="3" fillId="5" borderId="1" xfId="0" applyFont="1" applyFill="1" applyBorder="1" applyAlignment="1">
      <alignment wrapText="1"/>
    </xf>
    <xf numFmtId="0" fontId="1" fillId="5" borderId="0" xfId="0" applyFont="1" applyFill="1" applyAlignment="1">
      <alignment wrapText="1"/>
    </xf>
    <xf numFmtId="0" fontId="5" fillId="5" borderId="0" xfId="0" applyFont="1" applyFill="1" applyAlignment="1">
      <alignment wrapText="1"/>
    </xf>
    <xf numFmtId="0" fontId="16" fillId="5" borderId="0" xfId="0" applyFont="1" applyFill="1"/>
    <xf numFmtId="0" fontId="17" fillId="5" borderId="1" xfId="0" applyFont="1" applyFill="1" applyBorder="1" applyAlignment="1">
      <alignment wrapText="1"/>
    </xf>
    <xf numFmtId="2" fontId="0" fillId="0" borderId="1" xfId="0" applyNumberFormat="1" applyBorder="1"/>
    <xf numFmtId="0" fontId="0" fillId="2" borderId="1" xfId="0" applyFill="1" applyBorder="1"/>
    <xf numFmtId="0" fontId="1" fillId="2" borderId="1" xfId="0" applyFont="1" applyFill="1" applyBorder="1"/>
    <xf numFmtId="164" fontId="0" fillId="2" borderId="1" xfId="0" applyNumberFormat="1" applyFill="1" applyBorder="1"/>
    <xf numFmtId="0" fontId="18" fillId="0" borderId="0" xfId="0" applyFont="1" applyAlignment="1">
      <alignment wrapText="1"/>
    </xf>
    <xf numFmtId="0" fontId="15" fillId="8" borderId="0" xfId="0" applyFont="1" applyFill="1"/>
    <xf numFmtId="0" fontId="15" fillId="4" borderId="0" xfId="0" applyFont="1" applyFill="1"/>
    <xf numFmtId="0" fontId="15" fillId="3" borderId="0" xfId="0" applyFont="1" applyFill="1"/>
    <xf numFmtId="0" fontId="10" fillId="9" borderId="0" xfId="0" applyFont="1" applyFill="1"/>
    <xf numFmtId="0" fontId="3" fillId="0" borderId="1" xfId="0" applyFont="1" applyBorder="1"/>
    <xf numFmtId="0" fontId="10" fillId="10" borderId="0" xfId="0" applyFont="1" applyFill="1"/>
    <xf numFmtId="0" fontId="11" fillId="5" borderId="0" xfId="0" applyFont="1" applyFill="1"/>
    <xf numFmtId="0" fontId="19" fillId="5" borderId="0" xfId="0" applyFont="1" applyFill="1"/>
    <xf numFmtId="0" fontId="0" fillId="5" borderId="0" xfId="0" applyFill="1" applyAlignment="1">
      <alignment wrapText="1"/>
    </xf>
    <xf numFmtId="0" fontId="0" fillId="10" borderId="0" xfId="0" applyFill="1"/>
    <xf numFmtId="0" fontId="12" fillId="5" borderId="0" xfId="0" applyFont="1" applyFill="1"/>
    <xf numFmtId="0" fontId="13" fillId="5" borderId="0" xfId="0" applyFont="1" applyFill="1"/>
    <xf numFmtId="0" fontId="1" fillId="5" borderId="0" xfId="0" applyFont="1" applyFill="1" applyAlignment="1">
      <alignment horizontal="right"/>
    </xf>
    <xf numFmtId="0" fontId="17" fillId="5" borderId="1" xfId="0" applyFont="1" applyFill="1" applyBorder="1" applyAlignment="1">
      <alignment horizontal="center"/>
    </xf>
    <xf numFmtId="0" fontId="1" fillId="5" borderId="0" xfId="0" applyFont="1" applyFill="1" applyAlignment="1">
      <alignment horizont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 fillId="2" borderId="1" xfId="0" applyFont="1" applyFill="1" applyBorder="1"/>
    <xf numFmtId="0" fontId="3" fillId="0" borderId="3" xfId="0" applyFont="1" applyBorder="1"/>
    <xf numFmtId="0" fontId="17" fillId="2" borderId="1" xfId="0" applyFont="1" applyFill="1" applyBorder="1"/>
    <xf numFmtId="0" fontId="3" fillId="12" borderId="1" xfId="0" applyFont="1" applyFill="1" applyBorder="1" applyAlignment="1">
      <alignment horizontal="center"/>
    </xf>
    <xf numFmtId="0" fontId="3" fillId="14" borderId="1" xfId="0" applyFont="1" applyFill="1" applyBorder="1" applyAlignment="1">
      <alignment horizontal="center"/>
    </xf>
    <xf numFmtId="0" fontId="4" fillId="15" borderId="0" xfId="0" applyFont="1" applyFill="1"/>
    <xf numFmtId="0" fontId="10" fillId="15" borderId="0" xfId="0" applyFont="1" applyFill="1" applyAlignment="1">
      <alignment wrapText="1"/>
    </xf>
    <xf numFmtId="0" fontId="14" fillId="15" borderId="1" xfId="0" applyFont="1" applyFill="1" applyBorder="1" applyAlignment="1">
      <alignment wrapText="1"/>
    </xf>
    <xf numFmtId="0" fontId="1" fillId="5" borderId="15" xfId="0" applyFont="1" applyFill="1" applyBorder="1"/>
    <xf numFmtId="0" fontId="1" fillId="5" borderId="13" xfId="0" applyFont="1" applyFill="1" applyBorder="1"/>
    <xf numFmtId="0" fontId="3" fillId="5" borderId="13" xfId="0" applyFont="1" applyFill="1" applyBorder="1" applyAlignment="1">
      <alignment horizontal="center"/>
    </xf>
    <xf numFmtId="0" fontId="1" fillId="5" borderId="16" xfId="0" applyFont="1" applyFill="1" applyBorder="1"/>
    <xf numFmtId="0" fontId="4" fillId="5" borderId="13" xfId="0" applyFont="1" applyFill="1" applyBorder="1" applyAlignment="1">
      <alignment horizontal="center"/>
    </xf>
    <xf numFmtId="0" fontId="0" fillId="0" borderId="2" xfId="0" applyBorder="1"/>
    <xf numFmtId="0" fontId="2" fillId="5" borderId="0" xfId="0" applyFont="1" applyFill="1" applyAlignment="1">
      <alignment horizontal="left" vertical="center"/>
    </xf>
    <xf numFmtId="0" fontId="21" fillId="5" borderId="0"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21" fillId="5" borderId="7" xfId="1" applyFont="1" applyFill="1" applyBorder="1" applyAlignment="1">
      <alignment horizontal="center" vertical="center" wrapText="1"/>
    </xf>
    <xf numFmtId="0" fontId="21" fillId="5" borderId="8" xfId="1" applyFont="1" applyFill="1" applyBorder="1" applyAlignment="1">
      <alignment horizontal="center" vertical="center" wrapText="1"/>
    </xf>
    <xf numFmtId="0" fontId="21" fillId="5" borderId="0" xfId="1" applyFont="1" applyFill="1" applyAlignment="1">
      <alignment horizontal="center" vertical="center" wrapText="1"/>
    </xf>
    <xf numFmtId="0" fontId="0" fillId="0" borderId="1" xfId="0" quotePrefix="1" applyBorder="1"/>
    <xf numFmtId="0" fontId="0" fillId="2" borderId="18" xfId="0" applyFill="1" applyBorder="1"/>
    <xf numFmtId="0" fontId="19" fillId="5" borderId="10" xfId="0" applyFont="1" applyFill="1" applyBorder="1"/>
    <xf numFmtId="0" fontId="5" fillId="5" borderId="10" xfId="0" applyFont="1" applyFill="1" applyBorder="1" applyAlignment="1">
      <alignment wrapText="1"/>
    </xf>
    <xf numFmtId="0" fontId="5" fillId="5" borderId="11" xfId="0" applyFont="1" applyFill="1" applyBorder="1" applyAlignment="1">
      <alignment wrapText="1"/>
    </xf>
    <xf numFmtId="0" fontId="5" fillId="5" borderId="13"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11" borderId="1" xfId="0" applyFont="1" applyFill="1" applyBorder="1" applyAlignment="1">
      <alignment horizontal="left" vertical="center"/>
    </xf>
    <xf numFmtId="0" fontId="23" fillId="11" borderId="1" xfId="1" applyFont="1" applyFill="1" applyBorder="1" applyAlignment="1">
      <alignment horizontal="center" vertical="center" wrapText="1"/>
    </xf>
    <xf numFmtId="0" fontId="10" fillId="19" borderId="0" xfId="0" applyFont="1" applyFill="1"/>
    <xf numFmtId="0" fontId="20" fillId="19" borderId="0" xfId="0" applyFont="1" applyFill="1"/>
    <xf numFmtId="0" fontId="4" fillId="19" borderId="0" xfId="0" applyFont="1" applyFill="1"/>
    <xf numFmtId="0" fontId="8" fillId="19" borderId="0" xfId="0" applyFont="1" applyFill="1"/>
    <xf numFmtId="0" fontId="20" fillId="11" borderId="1" xfId="0" applyFont="1" applyFill="1" applyBorder="1" applyAlignment="1">
      <alignment horizontal="left" vertical="center"/>
    </xf>
    <xf numFmtId="0" fontId="8" fillId="5" borderId="0" xfId="0" applyFont="1" applyFill="1" applyAlignment="1">
      <alignment horizontal="left" vertical="top" wrapText="1"/>
    </xf>
    <xf numFmtId="0" fontId="0" fillId="6" borderId="0" xfId="0" applyFill="1"/>
    <xf numFmtId="0" fontId="0" fillId="5" borderId="1" xfId="0" applyFill="1" applyBorder="1" applyAlignment="1">
      <alignment horizontal="left" vertical="center" wrapText="1"/>
    </xf>
    <xf numFmtId="0" fontId="0" fillId="5"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vertical="center" wrapText="1"/>
    </xf>
    <xf numFmtId="0" fontId="0" fillId="3" borderId="0" xfId="0" applyFill="1"/>
    <xf numFmtId="0" fontId="0" fillId="3" borderId="0" xfId="0" applyFill="1" applyAlignment="1">
      <alignment horizontal="center"/>
    </xf>
    <xf numFmtId="0" fontId="0" fillId="8" borderId="0" xfId="0" applyFill="1"/>
    <xf numFmtId="0" fontId="0" fillId="8" borderId="0" xfId="0" applyFill="1" applyAlignment="1">
      <alignment horizontal="center"/>
    </xf>
    <xf numFmtId="0" fontId="0" fillId="0" borderId="7" xfId="0" applyBorder="1" applyAlignment="1">
      <alignment horizontal="left" vertical="center" wrapText="1"/>
    </xf>
    <xf numFmtId="0" fontId="0" fillId="0" borderId="7" xfId="0" applyBorder="1" applyAlignment="1">
      <alignment horizontal="left" vertical="center"/>
    </xf>
    <xf numFmtId="0" fontId="0" fillId="9" borderId="0" xfId="0" applyFill="1"/>
    <xf numFmtId="0" fontId="0" fillId="9" borderId="0" xfId="0" applyFill="1" applyAlignment="1">
      <alignment horizontal="center"/>
    </xf>
    <xf numFmtId="0" fontId="0" fillId="5" borderId="7" xfId="0" applyFill="1" applyBorder="1" applyAlignment="1">
      <alignment horizontal="left" vertical="center" wrapText="1"/>
    </xf>
    <xf numFmtId="0" fontId="0" fillId="5" borderId="7" xfId="0" applyFill="1" applyBorder="1" applyAlignment="1">
      <alignment horizontal="left" vertical="center"/>
    </xf>
    <xf numFmtId="0" fontId="0" fillId="19" borderId="0" xfId="0" applyFill="1"/>
    <xf numFmtId="0" fontId="0" fillId="19" borderId="0" xfId="0" applyFill="1" applyAlignment="1">
      <alignment horizontal="center"/>
    </xf>
    <xf numFmtId="0" fontId="0" fillId="15" borderId="0" xfId="0" applyFill="1"/>
    <xf numFmtId="0" fontId="0" fillId="5" borderId="12" xfId="0" applyFill="1" applyBorder="1"/>
    <xf numFmtId="0" fontId="0" fillId="5" borderId="14" xfId="0" applyFill="1" applyBorder="1"/>
    <xf numFmtId="0" fontId="24" fillId="11" borderId="6" xfId="0" applyFont="1" applyFill="1" applyBorder="1" applyAlignment="1">
      <alignment horizontal="left" wrapText="1" readingOrder="1"/>
    </xf>
    <xf numFmtId="0" fontId="25" fillId="5" borderId="0" xfId="0" applyFont="1" applyFill="1" applyAlignment="1">
      <alignment wrapText="1"/>
    </xf>
    <xf numFmtId="0" fontId="1" fillId="5" borderId="1" xfId="0" applyFont="1" applyFill="1" applyBorder="1"/>
    <xf numFmtId="0" fontId="3" fillId="5" borderId="1" xfId="0" applyFont="1" applyFill="1" applyBorder="1"/>
    <xf numFmtId="0" fontId="18" fillId="5" borderId="0" xfId="0" applyFont="1" applyFill="1" applyAlignment="1">
      <alignment wrapText="1"/>
    </xf>
    <xf numFmtId="0" fontId="0" fillId="0" borderId="5" xfId="0" applyBorder="1"/>
    <xf numFmtId="2" fontId="0" fillId="0" borderId="5" xfId="0" applyNumberFormat="1" applyBorder="1"/>
    <xf numFmtId="0" fontId="0" fillId="0" borderId="20" xfId="0" applyBorder="1"/>
    <xf numFmtId="0" fontId="22" fillId="11" borderId="6" xfId="0" applyFont="1" applyFill="1" applyBorder="1" applyAlignment="1">
      <alignment horizontal="left" vertical="center" wrapText="1" readingOrder="1"/>
    </xf>
    <xf numFmtId="0" fontId="3" fillId="13" borderId="17" xfId="0" applyFont="1" applyFill="1" applyBorder="1" applyAlignment="1">
      <alignment horizontal="center"/>
    </xf>
    <xf numFmtId="0" fontId="0" fillId="5" borderId="9" xfId="0" applyFill="1" applyBorder="1"/>
    <xf numFmtId="0" fontId="0" fillId="0" borderId="1" xfId="0" applyBorder="1" applyAlignment="1">
      <alignment horizontal="center" vertical="center" wrapText="1"/>
    </xf>
    <xf numFmtId="0" fontId="26" fillId="2" borderId="5" xfId="0" applyFont="1" applyFill="1" applyBorder="1" applyAlignment="1">
      <alignment horizontal="left" vertical="top" wrapText="1" readingOrder="1"/>
    </xf>
    <xf numFmtId="0" fontId="24" fillId="11" borderId="6" xfId="0" applyFont="1" applyFill="1" applyBorder="1" applyAlignment="1">
      <alignment horizontal="left" vertical="center" wrapText="1" readingOrder="1"/>
    </xf>
    <xf numFmtId="0" fontId="27" fillId="3" borderId="0" xfId="0" applyFont="1" applyFill="1"/>
    <xf numFmtId="0" fontId="26" fillId="3" borderId="0" xfId="0" applyFont="1" applyFill="1"/>
    <xf numFmtId="0" fontId="25" fillId="3" borderId="0" xfId="0" applyFont="1" applyFill="1"/>
    <xf numFmtId="0" fontId="24" fillId="2" borderId="5" xfId="0" applyFont="1" applyFill="1" applyBorder="1" applyAlignment="1">
      <alignment horizontal="left" wrapText="1" readingOrder="1"/>
    </xf>
    <xf numFmtId="0" fontId="25" fillId="0" borderId="1" xfId="0" applyFont="1" applyBorder="1" applyAlignment="1">
      <alignment horizontal="left" vertical="center"/>
    </xf>
    <xf numFmtId="0" fontId="26"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6" fillId="5" borderId="1" xfId="0" applyFont="1" applyFill="1" applyBorder="1" applyAlignment="1">
      <alignment horizontal="left" vertical="center" wrapText="1"/>
    </xf>
    <xf numFmtId="0" fontId="26" fillId="0" borderId="1" xfId="0" applyFont="1" applyBorder="1" applyAlignment="1">
      <alignment horizontal="left" wrapText="1"/>
    </xf>
    <xf numFmtId="0" fontId="26" fillId="5" borderId="2" xfId="0" applyFont="1" applyFill="1" applyBorder="1" applyAlignment="1">
      <alignment wrapText="1"/>
    </xf>
    <xf numFmtId="0" fontId="26" fillId="0" borderId="1" xfId="0" applyFont="1" applyBorder="1" applyAlignment="1">
      <alignment horizontal="left" vertical="center"/>
    </xf>
    <xf numFmtId="0" fontId="25" fillId="5" borderId="1" xfId="0" applyFont="1" applyFill="1" applyBorder="1" applyAlignment="1">
      <alignment horizontal="left" vertical="center" wrapText="1"/>
    </xf>
    <xf numFmtId="0" fontId="29" fillId="5" borderId="0" xfId="0" applyFont="1" applyFill="1" applyAlignment="1">
      <alignment horizontal="left" vertical="center"/>
    </xf>
    <xf numFmtId="0" fontId="25" fillId="0" borderId="8" xfId="0" applyFont="1" applyBorder="1" applyAlignment="1">
      <alignment horizontal="left" vertical="center" wrapText="1"/>
    </xf>
    <xf numFmtId="0" fontId="28" fillId="0" borderId="8" xfId="1" applyFont="1" applyBorder="1" applyAlignment="1">
      <alignment horizontal="center" vertical="center" wrapText="1"/>
    </xf>
    <xf numFmtId="0" fontId="30" fillId="11" borderId="1" xfId="0" applyFont="1" applyFill="1" applyBorder="1" applyAlignment="1">
      <alignment horizontal="left" vertical="center"/>
    </xf>
    <xf numFmtId="0" fontId="14" fillId="11" borderId="1" xfId="0" applyFont="1" applyFill="1" applyBorder="1" applyAlignment="1">
      <alignment horizontal="left" vertical="center"/>
    </xf>
    <xf numFmtId="0" fontId="31" fillId="11" borderId="1" xfId="1" applyFont="1" applyFill="1" applyBorder="1" applyAlignment="1">
      <alignment horizontal="center" vertical="center" wrapText="1"/>
    </xf>
    <xf numFmtId="0" fontId="26" fillId="5" borderId="1" xfId="0" applyFont="1" applyFill="1" applyBorder="1" applyAlignment="1">
      <alignment horizontal="left" vertical="center"/>
    </xf>
    <xf numFmtId="0" fontId="26" fillId="5" borderId="1" xfId="1" applyFont="1" applyFill="1" applyBorder="1" applyAlignment="1">
      <alignment horizontal="center" vertical="center" wrapText="1"/>
    </xf>
    <xf numFmtId="0" fontId="26" fillId="2" borderId="1" xfId="0" applyFont="1" applyFill="1" applyBorder="1" applyAlignment="1">
      <alignment vertical="top" wrapText="1" readingOrder="1"/>
    </xf>
    <xf numFmtId="0" fontId="25" fillId="5" borderId="0" xfId="0" applyFont="1" applyFill="1" applyAlignment="1">
      <alignment horizontal="left" vertical="center" wrapText="1"/>
    </xf>
    <xf numFmtId="0" fontId="28" fillId="5" borderId="0" xfId="1" applyFont="1" applyFill="1" applyBorder="1" applyAlignment="1">
      <alignment horizontal="center" vertical="center" wrapText="1"/>
    </xf>
    <xf numFmtId="0" fontId="25" fillId="5" borderId="0" xfId="0" applyFont="1" applyFill="1" applyAlignment="1">
      <alignment horizontal="left" vertical="center"/>
    </xf>
    <xf numFmtId="0" fontId="25" fillId="5" borderId="0" xfId="0" applyFont="1" applyFill="1"/>
    <xf numFmtId="0" fontId="27" fillId="5" borderId="0" xfId="0" applyFont="1" applyFill="1" applyAlignment="1">
      <alignment horizontal="right"/>
    </xf>
    <xf numFmtId="0" fontId="32" fillId="5" borderId="1" xfId="0" applyFont="1" applyFill="1" applyBorder="1" applyAlignment="1">
      <alignment horizontal="center"/>
    </xf>
    <xf numFmtId="0" fontId="28" fillId="5" borderId="0" xfId="1" applyFont="1" applyFill="1" applyAlignment="1">
      <alignment horizontal="center" vertical="center" wrapText="1"/>
    </xf>
    <xf numFmtId="0" fontId="32" fillId="5" borderId="0" xfId="0" applyFont="1" applyFill="1" applyAlignment="1">
      <alignment horizontal="center"/>
    </xf>
    <xf numFmtId="0" fontId="29" fillId="5" borderId="0" xfId="0" applyFont="1" applyFill="1" applyAlignment="1">
      <alignment wrapText="1"/>
    </xf>
    <xf numFmtId="0" fontId="27" fillId="5" borderId="0" xfId="0" applyFont="1" applyFill="1" applyAlignment="1">
      <alignment horizontal="center" wrapText="1"/>
    </xf>
    <xf numFmtId="0" fontId="27" fillId="5" borderId="0" xfId="0" applyFont="1" applyFill="1"/>
    <xf numFmtId="0" fontId="27" fillId="5" borderId="0" xfId="0" applyFont="1" applyFill="1" applyAlignment="1">
      <alignment wrapText="1"/>
    </xf>
    <xf numFmtId="0" fontId="25" fillId="5" borderId="1" xfId="0" applyFont="1" applyFill="1" applyBorder="1" applyAlignment="1">
      <alignment vertical="center" wrapText="1"/>
    </xf>
    <xf numFmtId="0" fontId="33" fillId="0" borderId="8" xfId="1" applyFont="1" applyBorder="1" applyAlignment="1">
      <alignment horizontal="center" vertical="center" wrapText="1"/>
    </xf>
    <xf numFmtId="0" fontId="33" fillId="11" borderId="1" xfId="1" applyFont="1" applyFill="1" applyBorder="1" applyAlignment="1">
      <alignment horizontal="center" vertical="center" wrapText="1"/>
    </xf>
    <xf numFmtId="0" fontId="33" fillId="20" borderId="1" xfId="1" applyFont="1" applyFill="1" applyBorder="1" applyAlignment="1">
      <alignment horizontal="center" vertical="center" wrapText="1"/>
    </xf>
    <xf numFmtId="0" fontId="25" fillId="5" borderId="1" xfId="0" applyFont="1" applyFill="1" applyBorder="1"/>
    <xf numFmtId="0" fontId="30" fillId="10" borderId="1" xfId="0" applyFont="1" applyFill="1" applyBorder="1" applyAlignment="1">
      <alignment horizontal="left" vertical="center"/>
    </xf>
    <xf numFmtId="0" fontId="25" fillId="3" borderId="1" xfId="0" applyFont="1" applyFill="1" applyBorder="1" applyAlignment="1">
      <alignment horizontal="left" vertical="center" wrapText="1"/>
    </xf>
    <xf numFmtId="0" fontId="25" fillId="5" borderId="1" xfId="0" applyFont="1" applyFill="1" applyBorder="1" applyAlignment="1">
      <alignment wrapText="1"/>
    </xf>
    <xf numFmtId="0" fontId="25" fillId="4" borderId="1" xfId="0" applyFont="1" applyFill="1" applyBorder="1" applyAlignment="1">
      <alignment horizontal="left" vertical="center" wrapText="1"/>
    </xf>
    <xf numFmtId="0" fontId="25" fillId="8" borderId="1"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30" fillId="19" borderId="1" xfId="0" applyFont="1" applyFill="1" applyBorder="1" applyAlignment="1">
      <alignment horizontal="left" vertical="center" wrapText="1"/>
    </xf>
    <xf numFmtId="0" fontId="30" fillId="15" borderId="1" xfId="0" applyFont="1" applyFill="1" applyBorder="1" applyAlignment="1">
      <alignment horizontal="left" vertical="center" wrapText="1"/>
    </xf>
    <xf numFmtId="0" fontId="30" fillId="17" borderId="1" xfId="0" applyFont="1" applyFill="1" applyBorder="1" applyAlignment="1">
      <alignment horizontal="left" vertical="center" wrapText="1"/>
    </xf>
    <xf numFmtId="0" fontId="26" fillId="5" borderId="1" xfId="0" applyFont="1" applyFill="1" applyBorder="1" applyAlignment="1" applyProtection="1">
      <alignment horizontal="left" vertical="center" wrapText="1"/>
      <protection locked="0"/>
    </xf>
    <xf numFmtId="6" fontId="26" fillId="5" borderId="1" xfId="0" applyNumberFormat="1" applyFont="1" applyFill="1" applyBorder="1" applyAlignment="1" applyProtection="1">
      <alignment horizontal="left" vertical="center" wrapText="1"/>
      <protection locked="0"/>
    </xf>
    <xf numFmtId="0" fontId="14" fillId="11" borderId="1" xfId="0" applyFont="1" applyFill="1" applyBorder="1" applyAlignment="1">
      <alignment wrapText="1"/>
    </xf>
    <xf numFmtId="0" fontId="35" fillId="11" borderId="1" xfId="0" applyFont="1" applyFill="1" applyBorder="1" applyAlignment="1">
      <alignment wrapText="1"/>
    </xf>
    <xf numFmtId="0" fontId="30" fillId="11" borderId="1" xfId="0" applyFont="1" applyFill="1" applyBorder="1" applyAlignment="1">
      <alignment horizontal="left" vertical="center" wrapText="1"/>
    </xf>
    <xf numFmtId="0" fontId="26" fillId="4" borderId="0" xfId="0" applyFont="1" applyFill="1"/>
    <xf numFmtId="0" fontId="25" fillId="4" borderId="0" xfId="0" applyFont="1" applyFill="1"/>
    <xf numFmtId="0" fontId="27" fillId="4" borderId="0" xfId="0" applyFont="1" applyFill="1"/>
    <xf numFmtId="0" fontId="25" fillId="5" borderId="8" xfId="0" applyFont="1" applyFill="1" applyBorder="1" applyAlignment="1">
      <alignment horizontal="left" vertical="center" wrapText="1"/>
    </xf>
    <xf numFmtId="0" fontId="28" fillId="5" borderId="8" xfId="1" applyFont="1" applyFill="1" applyBorder="1" applyAlignment="1">
      <alignment horizontal="center" vertical="center" wrapText="1"/>
    </xf>
    <xf numFmtId="0" fontId="25" fillId="5" borderId="5" xfId="0" applyFont="1" applyFill="1" applyBorder="1" applyAlignment="1">
      <alignment horizontal="left" vertical="center" wrapText="1"/>
    </xf>
    <xf numFmtId="0" fontId="26" fillId="5" borderId="5" xfId="1" applyFont="1" applyFill="1" applyBorder="1" applyAlignment="1">
      <alignment horizontal="center" vertical="center" wrapText="1"/>
    </xf>
    <xf numFmtId="0" fontId="29" fillId="5" borderId="0" xfId="0" applyFont="1" applyFill="1" applyAlignment="1">
      <alignment horizontal="left" vertical="center" wrapText="1"/>
    </xf>
    <xf numFmtId="0" fontId="14" fillId="11" borderId="1" xfId="0" applyFont="1" applyFill="1" applyBorder="1" applyAlignment="1">
      <alignment horizontal="left" vertical="center" wrapText="1"/>
    </xf>
    <xf numFmtId="0" fontId="25" fillId="0" borderId="5" xfId="0" applyFont="1" applyBorder="1" applyAlignment="1">
      <alignment horizontal="left" vertical="center" wrapText="1"/>
    </xf>
    <xf numFmtId="0" fontId="32" fillId="5" borderId="1" xfId="0" applyFont="1" applyFill="1" applyBorder="1" applyAlignment="1">
      <alignment horizontal="center" wrapText="1"/>
    </xf>
    <xf numFmtId="0" fontId="27" fillId="8" borderId="0" xfId="0" applyFont="1" applyFill="1"/>
    <xf numFmtId="0" fontId="26" fillId="8" borderId="0" xfId="0" applyFont="1" applyFill="1"/>
    <xf numFmtId="0" fontId="14" fillId="9" borderId="0" xfId="0" applyFont="1" applyFill="1"/>
    <xf numFmtId="0" fontId="30" fillId="9" borderId="0" xfId="0" applyFont="1" applyFill="1"/>
    <xf numFmtId="0" fontId="36" fillId="11" borderId="1" xfId="1" applyFont="1" applyFill="1" applyBorder="1" applyAlignment="1">
      <alignment horizontal="center" vertical="center" wrapText="1"/>
    </xf>
    <xf numFmtId="0" fontId="3" fillId="2" borderId="1" xfId="0" applyFont="1" applyFill="1" applyBorder="1" applyAlignment="1">
      <alignment vertical="top" wrapText="1" readingOrder="1"/>
    </xf>
    <xf numFmtId="0" fontId="25" fillId="5" borderId="7" xfId="0" applyFont="1" applyFill="1" applyBorder="1" applyAlignment="1">
      <alignment horizontal="left" vertical="center" wrapText="1"/>
    </xf>
    <xf numFmtId="0" fontId="28" fillId="5" borderId="7" xfId="1" applyFont="1" applyFill="1" applyBorder="1" applyAlignment="1">
      <alignment horizontal="center" vertical="center" wrapText="1"/>
    </xf>
    <xf numFmtId="0" fontId="25" fillId="0" borderId="1" xfId="0" applyFont="1" applyBorder="1" applyAlignment="1">
      <alignment vertical="top" wrapText="1"/>
    </xf>
    <xf numFmtId="0" fontId="30" fillId="11" borderId="1" xfId="0" applyFont="1" applyFill="1" applyBorder="1"/>
    <xf numFmtId="0" fontId="27" fillId="0" borderId="1" xfId="0" applyFont="1" applyBorder="1" applyAlignment="1">
      <alignment vertical="top" wrapText="1"/>
    </xf>
    <xf numFmtId="0" fontId="26" fillId="5" borderId="1" xfId="0" applyFont="1" applyFill="1" applyBorder="1" applyAlignment="1">
      <alignment vertical="top" wrapText="1"/>
    </xf>
    <xf numFmtId="0" fontId="27" fillId="0" borderId="1" xfId="0" applyFont="1" applyBorder="1" applyAlignment="1">
      <alignment vertical="top"/>
    </xf>
    <xf numFmtId="0" fontId="25" fillId="0" borderId="1" xfId="0" applyFont="1" applyBorder="1" applyAlignment="1">
      <alignment wrapText="1"/>
    </xf>
    <xf numFmtId="0" fontId="25" fillId="5" borderId="1" xfId="0" applyFont="1" applyFill="1" applyBorder="1" applyAlignment="1">
      <alignment vertical="top" wrapText="1"/>
    </xf>
    <xf numFmtId="0" fontId="25" fillId="16" borderId="1" xfId="0" applyFont="1" applyFill="1" applyBorder="1" applyAlignment="1">
      <alignment wrapText="1"/>
    </xf>
    <xf numFmtId="0" fontId="29" fillId="5" borderId="0" xfId="0" applyFont="1" applyFill="1"/>
    <xf numFmtId="0" fontId="25" fillId="16" borderId="2" xfId="0" applyFont="1" applyFill="1" applyBorder="1" applyAlignment="1">
      <alignment wrapText="1"/>
    </xf>
    <xf numFmtId="0" fontId="37" fillId="5" borderId="0" xfId="0" applyFont="1" applyFill="1"/>
    <xf numFmtId="0" fontId="26" fillId="5" borderId="1" xfId="0" applyFont="1" applyFill="1" applyBorder="1" applyAlignment="1">
      <alignment vertical="center" wrapText="1"/>
    </xf>
    <xf numFmtId="0" fontId="26" fillId="5" borderId="17" xfId="0" applyFont="1" applyFill="1" applyBorder="1" applyAlignment="1">
      <alignment vertical="center" wrapText="1"/>
    </xf>
    <xf numFmtId="0" fontId="27" fillId="7" borderId="1" xfId="0" applyFont="1" applyFill="1" applyBorder="1" applyAlignment="1">
      <alignment wrapText="1"/>
    </xf>
    <xf numFmtId="0" fontId="27" fillId="5" borderId="1" xfId="0" applyFont="1" applyFill="1" applyBorder="1" applyAlignment="1">
      <alignment wrapText="1"/>
    </xf>
    <xf numFmtId="0" fontId="26" fillId="5" borderId="1" xfId="0" applyFont="1" applyFill="1" applyBorder="1" applyAlignment="1">
      <alignment wrapText="1"/>
    </xf>
    <xf numFmtId="0" fontId="26" fillId="5" borderId="1" xfId="0" applyFont="1" applyFill="1" applyBorder="1" applyAlignment="1">
      <alignment horizontal="center" wrapText="1"/>
    </xf>
    <xf numFmtId="0" fontId="32" fillId="5" borderId="1" xfId="0" applyFont="1" applyFill="1" applyBorder="1" applyAlignment="1">
      <alignment wrapText="1"/>
    </xf>
    <xf numFmtId="0" fontId="26" fillId="5" borderId="1" xfId="0" applyFont="1" applyFill="1" applyBorder="1" applyAlignment="1">
      <alignment horizontal="left" wrapText="1"/>
    </xf>
    <xf numFmtId="0" fontId="30" fillId="11" borderId="1" xfId="0" applyFont="1" applyFill="1" applyBorder="1" applyAlignment="1">
      <alignment horizontal="center" wrapText="1"/>
    </xf>
    <xf numFmtId="0" fontId="39" fillId="5" borderId="0" xfId="0" applyFont="1" applyFill="1"/>
    <xf numFmtId="0" fontId="27" fillId="2" borderId="5" xfId="0" applyFont="1" applyFill="1" applyBorder="1" applyAlignment="1">
      <alignment wrapText="1"/>
    </xf>
    <xf numFmtId="0" fontId="25" fillId="2" borderId="5" xfId="0" applyFont="1" applyFill="1" applyBorder="1" applyAlignment="1">
      <alignment wrapText="1"/>
    </xf>
    <xf numFmtId="0" fontId="32" fillId="3" borderId="5" xfId="0" applyFont="1" applyFill="1" applyBorder="1" applyAlignment="1">
      <alignment horizontal="left" readingOrder="1"/>
    </xf>
    <xf numFmtId="0" fontId="37" fillId="3" borderId="5" xfId="0" applyFont="1" applyFill="1" applyBorder="1" applyAlignment="1">
      <alignment horizontal="left" readingOrder="1"/>
    </xf>
    <xf numFmtId="0" fontId="27" fillId="18" borderId="1" xfId="0" applyFont="1" applyFill="1" applyBorder="1"/>
    <xf numFmtId="0" fontId="25" fillId="18" borderId="1" xfId="0" applyFont="1" applyFill="1" applyBorder="1" applyAlignment="1">
      <alignment wrapText="1"/>
    </xf>
    <xf numFmtId="0" fontId="25" fillId="18" borderId="1" xfId="0" quotePrefix="1" applyFont="1" applyFill="1" applyBorder="1" applyAlignment="1">
      <alignment wrapText="1"/>
    </xf>
    <xf numFmtId="0" fontId="34" fillId="18" borderId="1" xfId="1" applyFont="1" applyFill="1" applyBorder="1" applyAlignment="1">
      <alignment wrapText="1"/>
    </xf>
    <xf numFmtId="0" fontId="27" fillId="0" borderId="1" xfId="0" applyFont="1" applyBorder="1"/>
    <xf numFmtId="0" fontId="26" fillId="0" borderId="1" xfId="0" applyFont="1" applyBorder="1" applyAlignment="1">
      <alignment wrapText="1"/>
    </xf>
    <xf numFmtId="0" fontId="25" fillId="0" borderId="1" xfId="0" quotePrefix="1" applyFont="1" applyBorder="1" applyAlignment="1">
      <alignment wrapText="1"/>
    </xf>
    <xf numFmtId="0" fontId="26" fillId="5" borderId="1" xfId="0" quotePrefix="1" applyFont="1" applyFill="1" applyBorder="1" applyAlignment="1">
      <alignment wrapText="1"/>
    </xf>
    <xf numFmtId="0" fontId="34" fillId="0" borderId="1" xfId="1" applyFont="1" applyBorder="1" applyAlignment="1">
      <alignment wrapText="1"/>
    </xf>
    <xf numFmtId="0" fontId="26" fillId="18" borderId="1" xfId="0" applyFont="1" applyFill="1" applyBorder="1" applyAlignment="1">
      <alignment wrapText="1"/>
    </xf>
    <xf numFmtId="0" fontId="26" fillId="18" borderId="1" xfId="0" quotePrefix="1" applyFont="1" applyFill="1" applyBorder="1" applyAlignment="1">
      <alignment wrapText="1"/>
    </xf>
    <xf numFmtId="0" fontId="26" fillId="0" borderId="1" xfId="0" quotePrefix="1" applyFont="1" applyBorder="1" applyAlignment="1">
      <alignment wrapText="1"/>
    </xf>
    <xf numFmtId="0" fontId="34" fillId="5" borderId="1" xfId="1" applyFont="1" applyFill="1" applyBorder="1" applyAlignment="1">
      <alignment wrapText="1"/>
    </xf>
    <xf numFmtId="0" fontId="32" fillId="18" borderId="1" xfId="0" applyFont="1" applyFill="1" applyBorder="1"/>
    <xf numFmtId="0" fontId="32" fillId="0" borderId="1" xfId="0" applyFont="1" applyBorder="1"/>
    <xf numFmtId="0" fontId="27" fillId="0" borderId="17" xfId="0" applyFont="1" applyBorder="1"/>
    <xf numFmtId="0" fontId="26" fillId="0" borderId="17" xfId="0" applyFont="1" applyBorder="1" applyAlignment="1">
      <alignment wrapText="1"/>
    </xf>
    <xf numFmtId="0" fontId="29" fillId="0" borderId="17" xfId="0" applyFont="1" applyBorder="1" applyAlignment="1">
      <alignment wrapText="1"/>
    </xf>
    <xf numFmtId="0" fontId="25" fillId="0" borderId="17" xfId="0" applyFont="1" applyBorder="1" applyAlignment="1">
      <alignment wrapText="1"/>
    </xf>
    <xf numFmtId="0" fontId="27" fillId="0" borderId="1" xfId="0" quotePrefix="1" applyFont="1" applyBorder="1"/>
    <xf numFmtId="0" fontId="32" fillId="4" borderId="4" xfId="0" applyFont="1" applyFill="1" applyBorder="1" applyAlignment="1">
      <alignment horizontal="left" readingOrder="1"/>
    </xf>
    <xf numFmtId="0" fontId="37" fillId="4" borderId="4" xfId="0" applyFont="1" applyFill="1" applyBorder="1" applyAlignment="1">
      <alignment horizontal="left" readingOrder="1"/>
    </xf>
    <xf numFmtId="0" fontId="27" fillId="18" borderId="1" xfId="0" applyFont="1" applyFill="1" applyBorder="1" applyAlignment="1">
      <alignment wrapText="1"/>
    </xf>
    <xf numFmtId="0" fontId="27" fillId="0" borderId="1" xfId="0" applyFont="1" applyBorder="1" applyAlignment="1">
      <alignment wrapText="1"/>
    </xf>
    <xf numFmtId="0" fontId="26" fillId="18" borderId="0" xfId="0" quotePrefix="1" applyFont="1" applyFill="1" applyAlignment="1">
      <alignment wrapText="1"/>
    </xf>
    <xf numFmtId="0" fontId="29" fillId="0" borderId="1" xfId="0" applyFont="1" applyBorder="1" applyAlignment="1">
      <alignment wrapText="1"/>
    </xf>
    <xf numFmtId="0" fontId="25" fillId="0" borderId="1" xfId="0" applyFont="1" applyBorder="1"/>
    <xf numFmtId="0" fontId="27" fillId="18" borderId="1" xfId="0" quotePrefix="1" applyFont="1" applyFill="1" applyBorder="1"/>
    <xf numFmtId="0" fontId="25" fillId="18" borderId="1" xfId="0" applyFont="1" applyFill="1" applyBorder="1"/>
    <xf numFmtId="0" fontId="32" fillId="8" borderId="4" xfId="0" applyFont="1" applyFill="1" applyBorder="1" applyAlignment="1">
      <alignment horizontal="left" readingOrder="1"/>
    </xf>
    <xf numFmtId="0" fontId="25" fillId="8" borderId="1" xfId="0" applyFont="1" applyFill="1" applyBorder="1"/>
    <xf numFmtId="0" fontId="25" fillId="5" borderId="1" xfId="0" quotePrefix="1" applyFont="1" applyFill="1" applyBorder="1" applyAlignment="1">
      <alignment wrapText="1"/>
    </xf>
    <xf numFmtId="0" fontId="25" fillId="18" borderId="1" xfId="0" quotePrefix="1" applyFont="1" applyFill="1" applyBorder="1"/>
    <xf numFmtId="0" fontId="25" fillId="18" borderId="0" xfId="0" quotePrefix="1" applyFont="1" applyFill="1" applyAlignment="1">
      <alignment wrapText="1"/>
    </xf>
    <xf numFmtId="0" fontId="29" fillId="5" borderId="1" xfId="0" applyFont="1" applyFill="1" applyBorder="1" applyAlignment="1">
      <alignment wrapText="1"/>
    </xf>
    <xf numFmtId="0" fontId="27" fillId="18" borderId="1" xfId="0" quotePrefix="1" applyFont="1" applyFill="1" applyBorder="1" applyAlignment="1">
      <alignment wrapText="1"/>
    </xf>
    <xf numFmtId="0" fontId="27" fillId="0" borderId="1" xfId="0" quotePrefix="1" applyFont="1" applyBorder="1" applyAlignment="1">
      <alignment wrapText="1"/>
    </xf>
    <xf numFmtId="0" fontId="24" fillId="9" borderId="1" xfId="0" applyFont="1" applyFill="1" applyBorder="1" applyAlignment="1">
      <alignment horizontal="left" readingOrder="1"/>
    </xf>
    <xf numFmtId="0" fontId="25" fillId="9" borderId="1" xfId="0" applyFont="1" applyFill="1" applyBorder="1"/>
    <xf numFmtId="0" fontId="25" fillId="9" borderId="19" xfId="0" applyFont="1" applyFill="1" applyBorder="1"/>
    <xf numFmtId="0" fontId="26" fillId="5" borderId="1" xfId="0" applyFont="1" applyFill="1" applyBorder="1"/>
    <xf numFmtId="0" fontId="27" fillId="0" borderId="17" xfId="0" applyFont="1" applyBorder="1" applyAlignment="1">
      <alignment wrapText="1"/>
    </xf>
    <xf numFmtId="0" fontId="25" fillId="5" borderId="17" xfId="0" applyFont="1" applyFill="1" applyBorder="1" applyAlignment="1">
      <alignment wrapText="1"/>
    </xf>
    <xf numFmtId="0" fontId="25" fillId="5" borderId="17" xfId="0" applyFont="1" applyFill="1" applyBorder="1"/>
    <xf numFmtId="0" fontId="27" fillId="5" borderId="1" xfId="0" quotePrefix="1" applyFont="1" applyFill="1" applyBorder="1"/>
    <xf numFmtId="0" fontId="14" fillId="19" borderId="1" xfId="0" quotePrefix="1" applyFont="1" applyFill="1" applyBorder="1"/>
    <xf numFmtId="0" fontId="25" fillId="19" borderId="1" xfId="0" applyFont="1" applyFill="1" applyBorder="1"/>
    <xf numFmtId="0" fontId="25" fillId="19" borderId="1" xfId="0" applyFont="1" applyFill="1" applyBorder="1" applyAlignment="1">
      <alignment wrapText="1"/>
    </xf>
    <xf numFmtId="0" fontId="26" fillId="5" borderId="17" xfId="0" applyFont="1" applyFill="1" applyBorder="1" applyAlignment="1">
      <alignment wrapText="1"/>
    </xf>
    <xf numFmtId="0" fontId="29" fillId="5" borderId="1" xfId="0" applyFont="1" applyFill="1" applyBorder="1"/>
    <xf numFmtId="0" fontId="0" fillId="21" borderId="0" xfId="0" applyFill="1"/>
    <xf numFmtId="0" fontId="1" fillId="5" borderId="0" xfId="0" applyFont="1" applyFill="1"/>
    <xf numFmtId="0" fontId="38" fillId="21" borderId="0" xfId="0" applyFont="1" applyFill="1"/>
    <xf numFmtId="0" fontId="5" fillId="21" borderId="0" xfId="0" applyFont="1" applyFill="1" applyAlignment="1">
      <alignment wrapText="1"/>
    </xf>
    <xf numFmtId="0" fontId="4" fillId="5" borderId="0" xfId="0" applyFont="1" applyFill="1"/>
    <xf numFmtId="0" fontId="40" fillId="5" borderId="0" xfId="0" applyFont="1" applyFill="1" applyAlignment="1">
      <alignment horizontal="center" wrapText="1"/>
    </xf>
    <xf numFmtId="0" fontId="26" fillId="5" borderId="0" xfId="0" applyFont="1" applyFill="1" applyAlignment="1">
      <alignment wrapText="1"/>
    </xf>
    <xf numFmtId="0" fontId="41" fillId="20" borderId="1" xfId="1" applyFont="1" applyFill="1" applyBorder="1" applyAlignment="1">
      <alignment horizontal="center" vertical="center" wrapText="1"/>
    </xf>
    <xf numFmtId="0" fontId="26" fillId="5" borderId="0" xfId="0" applyFont="1" applyFill="1" applyAlignment="1">
      <alignment horizontal="left" wrapText="1"/>
    </xf>
    <xf numFmtId="0" fontId="25" fillId="5" borderId="0" xfId="0" applyFont="1" applyFill="1" applyAlignment="1">
      <alignment horizontal="left"/>
    </xf>
    <xf numFmtId="0" fontId="25" fillId="5" borderId="1" xfId="0" applyFont="1" applyFill="1" applyBorder="1" applyAlignment="1">
      <alignment horizontal="left" wrapText="1"/>
    </xf>
    <xf numFmtId="0" fontId="25" fillId="5" borderId="1" xfId="0" applyFont="1" applyFill="1" applyBorder="1" applyAlignment="1">
      <alignment horizontal="left"/>
    </xf>
    <xf numFmtId="0" fontId="25" fillId="0" borderId="0" xfId="0" applyFont="1" applyAlignment="1">
      <alignment horizontal="left" vertical="top" wrapText="1"/>
    </xf>
    <xf numFmtId="0" fontId="25" fillId="5" borderId="0" xfId="0" applyFont="1" applyFill="1" applyAlignment="1">
      <alignment horizontal="left" vertical="top" wrapText="1"/>
    </xf>
    <xf numFmtId="0" fontId="26" fillId="2" borderId="1" xfId="0" applyFont="1" applyFill="1" applyBorder="1" applyAlignment="1">
      <alignment horizontal="center" vertical="top" wrapText="1" readingOrder="1"/>
    </xf>
    <xf numFmtId="0" fontId="27" fillId="7" borderId="1" xfId="0" applyFont="1" applyFill="1" applyBorder="1" applyAlignment="1">
      <alignment horizontal="left" vertical="center" wrapText="1"/>
    </xf>
  </cellXfs>
  <cellStyles count="2">
    <cellStyle name="Hyperlink" xfId="1" builtinId="8"/>
    <cellStyle name="Normal" xfId="0" builtinId="0"/>
  </cellStyles>
  <dxfs count="62">
    <dxf>
      <font>
        <color theme="1"/>
      </font>
      <fill>
        <patternFill>
          <bgColor rgb="FFFFC7CE"/>
        </patternFill>
      </fill>
    </dxf>
    <dxf>
      <font>
        <color theme="1"/>
      </font>
      <fill>
        <patternFill>
          <bgColor theme="7" tint="0.59996337778862885"/>
        </patternFill>
      </fill>
    </dxf>
    <dxf>
      <font>
        <color theme="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7" tint="0.59996337778862885"/>
        </patternFill>
      </fill>
    </dxf>
    <dxf>
      <font>
        <color theme="1"/>
      </font>
      <fill>
        <patternFill>
          <bgColor theme="9" tint="0.59996337778862885"/>
        </patternFill>
      </fill>
    </dxf>
    <dxf>
      <font>
        <color theme="1"/>
      </font>
      <fill>
        <patternFill>
          <bgColor rgb="FFFFC7CE"/>
        </patternFill>
      </fill>
    </dxf>
    <dxf>
      <font>
        <color auto="1"/>
      </font>
      <fill>
        <patternFill>
          <bgColor theme="9" tint="0.59996337778862885"/>
        </patternFill>
      </fill>
    </dxf>
    <dxf>
      <font>
        <color auto="1"/>
      </font>
      <fill>
        <patternFill>
          <bgColor rgb="FFFFC7CE"/>
        </patternFill>
      </fill>
    </dxf>
    <dxf>
      <font>
        <color auto="1"/>
      </font>
      <fill>
        <patternFill>
          <bgColor rgb="FFFFC7CE"/>
        </patternFill>
      </fill>
    </dxf>
    <dxf>
      <font>
        <color theme="1"/>
      </font>
      <fill>
        <patternFill>
          <bgColor theme="9" tint="0.59996337778862885"/>
        </patternFill>
      </fill>
    </dxf>
    <dxf>
      <font>
        <color auto="1"/>
      </font>
      <fill>
        <patternFill>
          <bgColor theme="7" tint="0.59996337778862885"/>
        </patternFill>
      </fill>
    </dxf>
    <dxf>
      <font>
        <color auto="1"/>
      </font>
      <fill>
        <patternFill>
          <bgColor rgb="FFFFC7CE"/>
        </patternFill>
      </fill>
    </dxf>
    <dxf>
      <font>
        <color auto="1"/>
      </font>
      <fill>
        <patternFill>
          <bgColor theme="7" tint="0.59996337778862885"/>
        </patternFill>
      </fill>
    </dxf>
    <dxf>
      <font>
        <color theme="1"/>
      </font>
      <fill>
        <patternFill>
          <bgColor theme="9" tint="0.59996337778862885"/>
        </patternFill>
      </fill>
    </dxf>
    <dxf>
      <font>
        <color theme="1"/>
      </font>
      <fill>
        <patternFill>
          <bgColor rgb="FFFFC7CE"/>
        </patternFill>
      </fill>
    </dxf>
    <dxf>
      <font>
        <color auto="1"/>
      </font>
      <fill>
        <patternFill>
          <bgColor theme="9" tint="0.59996337778862885"/>
        </patternFill>
      </fill>
    </dxf>
    <dxf>
      <font>
        <color auto="1"/>
      </font>
      <fill>
        <patternFill>
          <bgColor rgb="FFFFC7CE"/>
        </patternFill>
      </fill>
    </dxf>
    <dxf>
      <font>
        <color auto="1"/>
      </font>
      <fill>
        <patternFill>
          <bgColor rgb="FFFFC7CE"/>
        </patternFill>
      </fill>
    </dxf>
    <dxf>
      <font>
        <color theme="1"/>
      </font>
      <fill>
        <patternFill>
          <bgColor theme="9" tint="0.59996337778862885"/>
        </patternFill>
      </fill>
    </dxf>
    <dxf>
      <font>
        <color auto="1"/>
      </font>
      <fill>
        <patternFill>
          <bgColor theme="7" tint="0.59996337778862885"/>
        </patternFill>
      </fill>
    </dxf>
    <dxf>
      <font>
        <color auto="1"/>
      </font>
      <fill>
        <patternFill>
          <bgColor rgb="FFFFC7CE"/>
        </patternFill>
      </fill>
    </dxf>
    <dxf>
      <font>
        <color auto="1"/>
      </font>
      <fill>
        <patternFill>
          <bgColor theme="7" tint="0.59996337778862885"/>
        </patternFill>
      </fill>
    </dxf>
    <dxf>
      <font>
        <color theme="1"/>
      </font>
      <fill>
        <patternFill>
          <bgColor theme="9" tint="0.59996337778862885"/>
        </patternFill>
      </fill>
    </dxf>
    <dxf>
      <font>
        <color theme="1"/>
      </font>
      <fill>
        <patternFill>
          <bgColor rgb="FFFFC7CE"/>
        </patternFill>
      </fill>
    </dxf>
    <dxf>
      <font>
        <color auto="1"/>
      </font>
      <fill>
        <patternFill>
          <bgColor theme="9" tint="0.59996337778862885"/>
        </patternFill>
      </fill>
    </dxf>
    <dxf>
      <font>
        <color auto="1"/>
      </font>
      <fill>
        <patternFill>
          <bgColor rgb="FFFFC7CE"/>
        </patternFill>
      </fill>
    </dxf>
    <dxf>
      <font>
        <color auto="1"/>
      </font>
      <fill>
        <patternFill>
          <bgColor rgb="FFFFC7CE"/>
        </patternFill>
      </fill>
    </dxf>
    <dxf>
      <font>
        <color theme="1"/>
      </font>
      <fill>
        <patternFill>
          <bgColor theme="9" tint="0.59996337778862885"/>
        </patternFill>
      </fill>
    </dxf>
    <dxf>
      <font>
        <color auto="1"/>
      </font>
      <fill>
        <patternFill>
          <bgColor theme="7"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theme="9" tint="0.59996337778862885"/>
        </patternFill>
      </fill>
    </dxf>
    <dxf>
      <fill>
        <patternFill>
          <bgColor rgb="FFFFC7CE"/>
        </patternFill>
      </fill>
    </dxf>
    <dxf>
      <font>
        <color auto="1"/>
      </font>
      <fill>
        <patternFill>
          <bgColor rgb="FFFFC7CE"/>
        </patternFill>
      </fill>
    </dxf>
    <dxf>
      <font>
        <color auto="1"/>
      </font>
      <fill>
        <patternFill>
          <bgColor theme="9" tint="0.59996337778862885"/>
        </patternFill>
      </fill>
    </dxf>
    <dxf>
      <font>
        <color auto="1"/>
      </font>
      <fill>
        <patternFill>
          <bgColor theme="7" tint="0.59996337778862885"/>
        </patternFill>
      </fill>
    </dxf>
    <dxf>
      <font>
        <color theme="1"/>
      </font>
      <fill>
        <patternFill>
          <bgColor theme="9" tint="0.59996337778862885"/>
        </patternFill>
      </fill>
    </dxf>
    <dxf>
      <font>
        <color theme="1"/>
      </font>
      <fill>
        <patternFill>
          <bgColor rgb="FFFFC7CE"/>
        </patternFill>
      </fill>
    </dxf>
    <dxf>
      <font>
        <color auto="1"/>
      </font>
      <fill>
        <patternFill>
          <bgColor rgb="FFFFC7CE"/>
        </patternFill>
      </fill>
    </dxf>
    <dxf>
      <font>
        <color theme="1"/>
      </font>
      <fill>
        <patternFill>
          <bgColor theme="9" tint="0.59996337778862885"/>
        </patternFill>
      </fill>
    </dxf>
    <dxf>
      <font>
        <color theme="1"/>
      </font>
      <fill>
        <patternFill>
          <bgColor theme="7" tint="0.59996337778862885"/>
        </patternFill>
      </fill>
    </dxf>
    <dxf>
      <font>
        <color theme="1"/>
      </font>
      <fill>
        <patternFill>
          <bgColor rgb="FFFFC7CE"/>
        </patternFill>
      </fill>
    </dxf>
    <dxf>
      <font>
        <color theme="1"/>
      </font>
      <fill>
        <patternFill>
          <bgColor theme="9" tint="0.59996337778862885"/>
        </patternFill>
      </fill>
    </dxf>
    <dxf>
      <font>
        <color auto="1"/>
      </font>
      <fill>
        <patternFill>
          <bgColor theme="7" tint="0.59996337778862885"/>
        </patternFill>
      </fill>
    </dxf>
    <dxf>
      <font>
        <color auto="1"/>
      </font>
      <fill>
        <patternFill>
          <bgColor rgb="FFFFC7CE"/>
        </patternFill>
      </fill>
    </dxf>
    <dxf>
      <font>
        <color auto="1"/>
      </font>
      <fill>
        <patternFill>
          <bgColor theme="9" tint="0.59996337778862885"/>
        </patternFill>
      </fill>
    </dxf>
    <dxf>
      <font>
        <color auto="1"/>
      </font>
      <fill>
        <patternFill>
          <bgColor rgb="FFFFC7CE"/>
        </patternFill>
      </fill>
    </dxf>
    <dxf>
      <font>
        <color auto="1"/>
      </font>
      <fill>
        <patternFill>
          <bgColor rgb="FFFFC7CE"/>
        </patternFill>
      </fill>
    </dxf>
    <dxf>
      <font>
        <color auto="1"/>
      </font>
      <fill>
        <patternFill>
          <bgColor theme="7" tint="0.59996337778862885"/>
        </patternFill>
      </fill>
    </dxf>
    <dxf>
      <font>
        <color theme="1"/>
      </font>
      <fill>
        <patternFill>
          <bgColor theme="9" tint="0.59996337778862885"/>
        </patternFill>
      </fill>
    </dxf>
    <dxf>
      <font>
        <color theme="1"/>
      </font>
      <fill>
        <patternFill>
          <bgColor rgb="FFFFC7CE"/>
        </patternFill>
      </fill>
    </dxf>
    <dxf>
      <font>
        <color theme="0" tint="-0.34998626667073579"/>
      </font>
      <fill>
        <patternFill>
          <bgColor theme="0" tint="-0.14996795556505021"/>
        </patternFill>
      </fill>
    </dxf>
  </dxfs>
  <tableStyles count="0" defaultTableStyle="TableStyleMedium2" defaultPivotStyle="PivotStyleLight16"/>
  <colors>
    <mruColors>
      <color rgb="FFFFC7CE"/>
      <color rgb="FFFF99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179949</xdr:colOff>
      <xdr:row>17</xdr:row>
      <xdr:rowOff>38098</xdr:rowOff>
    </xdr:from>
    <xdr:to>
      <xdr:col>3</xdr:col>
      <xdr:colOff>447675</xdr:colOff>
      <xdr:row>21</xdr:row>
      <xdr:rowOff>86357</xdr:rowOff>
    </xdr:to>
    <xdr:pic>
      <xdr:nvPicPr>
        <xdr:cNvPr id="2" name="Picture 1">
          <a:extLst>
            <a:ext uri="{FF2B5EF4-FFF2-40B4-BE49-F238E27FC236}">
              <a16:creationId xmlns:a16="http://schemas.microsoft.com/office/drawing/2014/main" id="{B453C105-C084-4E3E-91DA-8846FCA99E4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949" y="4581523"/>
          <a:ext cx="1915551" cy="734059"/>
        </a:xfrm>
        <a:prstGeom prst="rect">
          <a:avLst/>
        </a:prstGeom>
      </xdr:spPr>
    </xdr:pic>
    <xdr:clientData/>
  </xdr:twoCellAnchor>
  <xdr:twoCellAnchor editAs="oneCell">
    <xdr:from>
      <xdr:col>0</xdr:col>
      <xdr:colOff>179949</xdr:colOff>
      <xdr:row>13</xdr:row>
      <xdr:rowOff>39051</xdr:rowOff>
    </xdr:from>
    <xdr:to>
      <xdr:col>4</xdr:col>
      <xdr:colOff>49204</xdr:colOff>
      <xdr:row>16</xdr:row>
      <xdr:rowOff>125699</xdr:rowOff>
    </xdr:to>
    <xdr:pic>
      <xdr:nvPicPr>
        <xdr:cNvPr id="3" name="Picture 2">
          <a:extLst>
            <a:ext uri="{FF2B5EF4-FFF2-40B4-BE49-F238E27FC236}">
              <a16:creationId xmlns:a16="http://schemas.microsoft.com/office/drawing/2014/main" id="{DA7B0A95-F835-4350-B0F6-2A2BD08394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49" y="3896676"/>
          <a:ext cx="2202880" cy="600998"/>
        </a:xfrm>
        <a:prstGeom prst="rect">
          <a:avLst/>
        </a:prstGeom>
      </xdr:spPr>
    </xdr:pic>
    <xdr:clientData/>
  </xdr:twoCellAnchor>
  <xdr:twoCellAnchor editAs="oneCell">
    <xdr:from>
      <xdr:col>0</xdr:col>
      <xdr:colOff>179949</xdr:colOff>
      <xdr:row>10</xdr:row>
      <xdr:rowOff>95251</xdr:rowOff>
    </xdr:from>
    <xdr:to>
      <xdr:col>4</xdr:col>
      <xdr:colOff>591605</xdr:colOff>
      <xdr:row>12</xdr:row>
      <xdr:rowOff>161877</xdr:rowOff>
    </xdr:to>
    <xdr:pic>
      <xdr:nvPicPr>
        <xdr:cNvPr id="4" name="Picture 3">
          <a:extLst>
            <a:ext uri="{FF2B5EF4-FFF2-40B4-BE49-F238E27FC236}">
              <a16:creationId xmlns:a16="http://schemas.microsoft.com/office/drawing/2014/main" id="{344B5A94-649E-41FE-8206-882624EDAC7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4413" t="16543" r="3529" b="13151"/>
        <a:stretch/>
      </xdr:blipFill>
      <xdr:spPr>
        <a:xfrm>
          <a:off x="179949" y="3438526"/>
          <a:ext cx="2745281" cy="4095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hyperlink" Target="https://energysavingtrust.org.uk/hub/quick-tips-to-save-energy/" TargetMode="External"/><Relationship Id="rId13" Type="http://schemas.openxmlformats.org/officeDocument/2006/relationships/hyperlink" Target="https://content.tfl.gov.uk/the-planning-for-walking-toolkit.pdf" TargetMode="External"/><Relationship Id="rId18" Type="http://schemas.openxmlformats.org/officeDocument/2006/relationships/hyperlink" Target="https://www.london.gov.uk/programmes-and-strategies/environment-and-climate-change/energy/energy-supply" TargetMode="External"/><Relationship Id="rId26" Type="http://schemas.openxmlformats.org/officeDocument/2006/relationships/hyperlink" Target="https://climateoutreach.org/resources/" TargetMode="External"/><Relationship Id="rId3" Type="http://schemas.openxmlformats.org/officeDocument/2006/relationships/hyperlink" Target="https://bregroup.com/news/poor-housing-will-cost-over-135-5bn-over-the-next-30-years-without-urgent-action/" TargetMode="External"/><Relationship Id="rId21" Type="http://schemas.openxmlformats.org/officeDocument/2006/relationships/hyperlink" Target="https://www.carbonbrief.org/factcheck-how-electric-vehicles-help-to-tackle-climate-change/" TargetMode="External"/><Relationship Id="rId34" Type="http://schemas.openxmlformats.org/officeDocument/2006/relationships/hyperlink" Target="https://www.london.gov.uk/programmes-strategies/planning/planning-applications-and-decisions/pre-planning-application-meeting-service/energy-planning-guidance" TargetMode="External"/><Relationship Id="rId7" Type="http://schemas.openxmlformats.org/officeDocument/2006/relationships/hyperlink" Target="https://assets.publishing.service.gov.uk/government/uploads/system/uploads/attachment_data/file/904439/Improving_access_to_greenspace_2020_review.pdf" TargetMode="External"/><Relationship Id="rId12" Type="http://schemas.openxmlformats.org/officeDocument/2006/relationships/hyperlink" Target="https://www.london.gov.uk/programmes-strategies/planning/implementing-london-plan/london-plan-guidance/sustainable-transport-walking-and-cycling-guidance" TargetMode="External"/><Relationship Id="rId17" Type="http://schemas.openxmlformats.org/officeDocument/2006/relationships/hyperlink" Target="https://www.london.gov.uk/programmes-strategies/transport/our-vision-transport/mayors-transport-strategy-2018" TargetMode="External"/><Relationship Id="rId25" Type="http://schemas.openxmlformats.org/officeDocument/2006/relationships/hyperlink" Target="https://www.london.gov.uk/programmes-strategies/jobs-and-skills/research-and-strategy/skills-roadmap-and-other-strategies" TargetMode="External"/><Relationship Id="rId33" Type="http://schemas.openxmlformats.org/officeDocument/2006/relationships/hyperlink" Target="https://energysavingtrust.org.uk/energy-at-home/generating-renewable-electricity/" TargetMode="External"/><Relationship Id="rId2" Type="http://schemas.openxmlformats.org/officeDocument/2006/relationships/hyperlink" Target="https://data.london.gov.uk/dataset/climate-risk-mapping" TargetMode="External"/><Relationship Id="rId16" Type="http://schemas.openxmlformats.org/officeDocument/2006/relationships/hyperlink" Target="https://www.makingspaceforcycling.org/" TargetMode="External"/><Relationship Id="rId20" Type="http://schemas.openxmlformats.org/officeDocument/2006/relationships/hyperlink" Target="https://bellona.org/publication/zero-emission-construction-sites-status-2019" TargetMode="External"/><Relationship Id="rId29" Type="http://schemas.openxmlformats.org/officeDocument/2006/relationships/hyperlink" Target="https://relondon.gov.uk/reduce-waste" TargetMode="External"/><Relationship Id="rId1" Type="http://schemas.openxmlformats.org/officeDocument/2006/relationships/hyperlink" Target="https://magic.defra.gov.uk/MagicMap.aspx" TargetMode="External"/><Relationship Id="rId6" Type="http://schemas.openxmlformats.org/officeDocument/2006/relationships/hyperlink" Target="https://build-up.ec.europa.eu/en/resources-and-tools/publications/best-practice-guidance-buildings-adaptability-climate-change" TargetMode="External"/><Relationship Id="rId11" Type="http://schemas.openxmlformats.org/officeDocument/2006/relationships/hyperlink" Target="https://www.london.gov.uk/programmes-strategies/transport/our-vision-transport/mayors-transport-strategy-2018" TargetMode="External"/><Relationship Id="rId24" Type="http://schemas.openxmlformats.org/officeDocument/2006/relationships/hyperlink" Target="https://sciencebasedtargets.org/resources/files/Supplier-Engagement-Guidance.pdf" TargetMode="External"/><Relationship Id="rId32" Type="http://schemas.openxmlformats.org/officeDocument/2006/relationships/hyperlink" Target="https://www.london.gov.uk/programmes-strategies/environment-and-climate-change/climate-change/climate-adaptation" TargetMode="External"/><Relationship Id="rId5" Type="http://schemas.openxmlformats.org/officeDocument/2006/relationships/hyperlink" Target="https://www.london.gov.uk/programmes-strategies/environment-and-climate-change/climate-change/climate-adaptation" TargetMode="External"/><Relationship Id="rId15" Type="http://schemas.openxmlformats.org/officeDocument/2006/relationships/hyperlink" Target="https://www.london.gov.uk/programmes-strategies/planning/implementing-london-plan/london-plan-guidance/sustainable-transport-walking-and-cycling-guidance" TargetMode="External"/><Relationship Id="rId23" Type="http://schemas.openxmlformats.org/officeDocument/2006/relationships/hyperlink" Target="https://www.london.gov.uk/who-we-are/what-london-assembly-does/london-assembly-press-releases/what-does-good-consultation-look" TargetMode="External"/><Relationship Id="rId28" Type="http://schemas.openxmlformats.org/officeDocument/2006/relationships/hyperlink" Target="https://relondon.gov.uk/increase-recycling" TargetMode="External"/><Relationship Id="rId36" Type="http://schemas.openxmlformats.org/officeDocument/2006/relationships/printerSettings" Target="../printerSettings/printerSettings9.bin"/><Relationship Id="rId10" Type="http://schemas.openxmlformats.org/officeDocument/2006/relationships/hyperlink" Target="https://www.leti.uk/retrofit" TargetMode="External"/><Relationship Id="rId19" Type="http://schemas.openxmlformats.org/officeDocument/2006/relationships/hyperlink" Target="https://www.london.gov.uk/programmes-strategies/planning/implementing-london-plan/london-plan-guidance/whole-life-cycle-carbon-assessments-guidance" TargetMode="External"/><Relationship Id="rId31" Type="http://schemas.openxmlformats.org/officeDocument/2006/relationships/hyperlink" Target="https://www.london.gov.uk/programmes-strategies/environment-and-climate-change/better-futures-programme" TargetMode="External"/><Relationship Id="rId4" Type="http://schemas.openxmlformats.org/officeDocument/2006/relationships/hyperlink" Target="https://www.local.gov.uk/pas/topics/environment/biodiversity-net-gain-local-authorities" TargetMode="External"/><Relationship Id="rId9" Type="http://schemas.openxmlformats.org/officeDocument/2006/relationships/hyperlink" Target="https://www.london.gov.uk/programmes-strategies/planning/planning-applications-and-decisions/pre-planning-application-meeting-service/energy-planning-guidance" TargetMode="External"/><Relationship Id="rId14" Type="http://schemas.openxmlformats.org/officeDocument/2006/relationships/hyperlink" Target="https://energysavingtrust.org.uk/advice/shared-travel-options/" TargetMode="External"/><Relationship Id="rId22" Type="http://schemas.openxmlformats.org/officeDocument/2006/relationships/hyperlink" Target="https://www.local.gov.uk/publications/shared-micromobility-within-uk" TargetMode="External"/><Relationship Id="rId27" Type="http://schemas.openxmlformats.org/officeDocument/2006/relationships/hyperlink" Target="https://www.greenertogether.co.uk/" TargetMode="External"/><Relationship Id="rId30" Type="http://schemas.openxmlformats.org/officeDocument/2006/relationships/hyperlink" Target="https://relondon.gov.uk/circular-economy-explained" TargetMode="External"/><Relationship Id="rId35" Type="http://schemas.openxmlformats.org/officeDocument/2006/relationships/hyperlink" Target="https://relondon.gov.uk/reduce-wast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3466-0EB1-42E9-B476-4792AB25B45E}">
  <sheetPr>
    <tabColor theme="0"/>
  </sheetPr>
  <dimension ref="A1:V57"/>
  <sheetViews>
    <sheetView tabSelected="1" workbookViewId="0"/>
  </sheetViews>
  <sheetFormatPr defaultColWidth="0" defaultRowHeight="13.5" zeroHeight="1" x14ac:dyDescent="0.35"/>
  <cols>
    <col min="1" max="1" width="3.625" style="5" customWidth="1"/>
    <col min="2" max="7" width="9" style="5" customWidth="1"/>
    <col min="8" max="8" width="14.375" style="5" customWidth="1"/>
    <col min="9" max="9" width="9" style="5" customWidth="1"/>
    <col min="10" max="22" width="0" style="5" hidden="1" customWidth="1"/>
    <col min="23" max="16384" width="9" style="5" hidden="1"/>
  </cols>
  <sheetData>
    <row r="1" spans="1:22" x14ac:dyDescent="0.35"/>
    <row r="2" spans="1:22" ht="17.649999999999999" x14ac:dyDescent="0.5">
      <c r="A2" s="71"/>
      <c r="B2" s="6" t="s">
        <v>421</v>
      </c>
      <c r="C2" s="71"/>
      <c r="D2" s="71"/>
      <c r="E2" s="71"/>
      <c r="F2" s="71"/>
      <c r="G2" s="71"/>
      <c r="H2" s="71"/>
      <c r="I2" s="71"/>
      <c r="J2" s="71"/>
      <c r="K2" s="71"/>
      <c r="L2" s="71"/>
      <c r="M2" s="71"/>
      <c r="N2" s="71"/>
      <c r="O2" s="71"/>
      <c r="P2" s="71"/>
      <c r="Q2" s="71"/>
      <c r="R2" s="71"/>
      <c r="S2" s="71"/>
      <c r="T2" s="71"/>
      <c r="U2" s="71"/>
      <c r="V2" s="71"/>
    </row>
    <row r="3" spans="1:22" x14ac:dyDescent="0.35">
      <c r="B3" s="4"/>
      <c r="C3" s="4"/>
    </row>
    <row r="4" spans="1:22" x14ac:dyDescent="0.35">
      <c r="B4" s="4"/>
      <c r="C4" s="4"/>
    </row>
    <row r="5" spans="1:22" customFormat="1" ht="53.25" customHeight="1" x14ac:dyDescent="0.4">
      <c r="B5" s="263" t="s">
        <v>439</v>
      </c>
      <c r="C5" s="263"/>
      <c r="D5" s="263"/>
      <c r="E5" s="263"/>
      <c r="F5" s="263"/>
      <c r="G5" s="263"/>
      <c r="H5" s="263"/>
    </row>
    <row r="6" spans="1:22" x14ac:dyDescent="0.35"/>
    <row r="7" spans="1:22" ht="92.25" customHeight="1" x14ac:dyDescent="0.4">
      <c r="B7" s="263" t="s">
        <v>440</v>
      </c>
      <c r="C7" s="263"/>
      <c r="D7" s="263"/>
      <c r="E7" s="263"/>
      <c r="F7" s="263"/>
      <c r="G7" s="263"/>
      <c r="H7" s="263"/>
    </row>
    <row r="8" spans="1:22" ht="15" x14ac:dyDescent="0.4">
      <c r="B8" s="260"/>
      <c r="C8" s="260"/>
      <c r="D8" s="260"/>
      <c r="E8" s="260"/>
      <c r="F8" s="260"/>
      <c r="G8" s="260"/>
      <c r="H8" s="260"/>
    </row>
    <row r="9" spans="1:22" ht="14.25" customHeight="1" x14ac:dyDescent="0.4">
      <c r="B9" s="264" t="s">
        <v>436</v>
      </c>
      <c r="C9" s="264"/>
      <c r="D9" s="264"/>
      <c r="E9" s="264"/>
      <c r="F9" s="264"/>
      <c r="G9" s="264"/>
      <c r="H9" s="264"/>
      <c r="I9" s="261"/>
      <c r="J9" s="261"/>
    </row>
    <row r="10" spans="1:22" x14ac:dyDescent="0.35"/>
    <row r="11" spans="1:22" x14ac:dyDescent="0.35"/>
    <row r="12" spans="1:22" x14ac:dyDescent="0.35"/>
    <row r="13" spans="1:22" x14ac:dyDescent="0.35"/>
    <row r="14" spans="1:22" x14ac:dyDescent="0.35"/>
    <row r="15" spans="1:22" x14ac:dyDescent="0.35"/>
    <row r="16" spans="1:22"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hidden="1" x14ac:dyDescent="0.35"/>
    <row r="24" s="5" customFormat="1" hidden="1" x14ac:dyDescent="0.35"/>
    <row r="25" s="5" customFormat="1" hidden="1" x14ac:dyDescent="0.35"/>
    <row r="26" s="5" customFormat="1" hidden="1" x14ac:dyDescent="0.35"/>
    <row r="27" s="5" customFormat="1" hidden="1" x14ac:dyDescent="0.35"/>
    <row r="28" s="5" customFormat="1" hidden="1" x14ac:dyDescent="0.35"/>
    <row r="29" s="5" customFormat="1" hidden="1" x14ac:dyDescent="0.35"/>
    <row r="30" s="5" customFormat="1" hidden="1" x14ac:dyDescent="0.35"/>
    <row r="31" s="5" customFormat="1" hidden="1" x14ac:dyDescent="0.35"/>
    <row r="32" s="5" customFormat="1" hidden="1" x14ac:dyDescent="0.35"/>
    <row r="33" s="5" customFormat="1" hidden="1" x14ac:dyDescent="0.35"/>
    <row r="34" s="5" customFormat="1" hidden="1" x14ac:dyDescent="0.35"/>
    <row r="35" s="5" customFormat="1" hidden="1" x14ac:dyDescent="0.35"/>
    <row r="36" s="5" customFormat="1" hidden="1" x14ac:dyDescent="0.35"/>
    <row r="37" s="5" customFormat="1" hidden="1" x14ac:dyDescent="0.35"/>
    <row r="38" s="5" customFormat="1" hidden="1" x14ac:dyDescent="0.35"/>
    <row r="39" s="5" customFormat="1" hidden="1" x14ac:dyDescent="0.35"/>
    <row r="40" s="5" customFormat="1" hidden="1" x14ac:dyDescent="0.35"/>
    <row r="41" s="5" customFormat="1" hidden="1" x14ac:dyDescent="0.35"/>
    <row r="42" s="5" customFormat="1" hidden="1" x14ac:dyDescent="0.35"/>
    <row r="43" s="5" customFormat="1" hidden="1" x14ac:dyDescent="0.35"/>
    <row r="44" s="5" customFormat="1" hidden="1" x14ac:dyDescent="0.35"/>
    <row r="45" s="5" customFormat="1" hidden="1" x14ac:dyDescent="0.35"/>
    <row r="46" s="5" customFormat="1" hidden="1" x14ac:dyDescent="0.35"/>
    <row r="47" s="5" customFormat="1" hidden="1" x14ac:dyDescent="0.35"/>
    <row r="48" s="5" customFormat="1" hidden="1" x14ac:dyDescent="0.35"/>
    <row r="49" s="5" customFormat="1" hidden="1" x14ac:dyDescent="0.35"/>
    <row r="50" s="5" customFormat="1" hidden="1" x14ac:dyDescent="0.35"/>
    <row r="51" s="5" customFormat="1" hidden="1" x14ac:dyDescent="0.35"/>
    <row r="52" s="5" customFormat="1" hidden="1" x14ac:dyDescent="0.35"/>
    <row r="53" s="5" customFormat="1" hidden="1" x14ac:dyDescent="0.35"/>
    <row r="54" s="5" customFormat="1" hidden="1" x14ac:dyDescent="0.35"/>
    <row r="55" s="5" customFormat="1" hidden="1" x14ac:dyDescent="0.35"/>
    <row r="56" s="5" customFormat="1" hidden="1" x14ac:dyDescent="0.35"/>
    <row r="57" s="5" customFormat="1" hidden="1" x14ac:dyDescent="0.35"/>
  </sheetData>
  <sheetProtection algorithmName="SHA-512" hashValue="Cs3zngsfKrNau0nrudv95PbBUodQx7WktjK6vgcFFdBT/2TXEo4+9ki0LQZqEOPGpJCT1hi8esrkm4QYAvXyVA==" saltValue="/uwB4UssK5oY9nBYtQ4jeg==" spinCount="100000" sheet="1" objects="1" scenarios="1" formatRows="0"/>
  <mergeCells count="3">
    <mergeCell ref="B5:H5"/>
    <mergeCell ref="B7:H7"/>
    <mergeCell ref="B9:H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BB4E-E381-42F3-887F-A3FBE62E1A6D}">
  <sheetPr codeName="Sheet9">
    <tabColor theme="0"/>
    <pageSetUpPr autoPageBreaks="0"/>
  </sheetPr>
  <dimension ref="A1:W23"/>
  <sheetViews>
    <sheetView workbookViewId="0"/>
  </sheetViews>
  <sheetFormatPr defaultColWidth="0" defaultRowHeight="13.5" zeroHeight="1" x14ac:dyDescent="0.35"/>
  <cols>
    <col min="1" max="1" width="2.125" style="5" customWidth="1"/>
    <col min="2" max="2" width="1.625" style="5" customWidth="1"/>
    <col min="3" max="3" width="22.375" style="5" customWidth="1"/>
    <col min="4" max="4" width="45.875" style="5" customWidth="1"/>
    <col min="5" max="5" width="11.125" style="5" customWidth="1"/>
    <col min="6" max="7" width="2.75" style="5" customWidth="1"/>
    <col min="8" max="23" width="0" style="5" hidden="1" customWidth="1"/>
    <col min="24" max="16384" width="9" style="5" hidden="1"/>
  </cols>
  <sheetData>
    <row r="1" spans="1:6" ht="13.9" x14ac:dyDescent="0.4">
      <c r="A1" s="256"/>
    </row>
    <row r="2" spans="1:6" ht="20.65" x14ac:dyDescent="0.6">
      <c r="C2" s="11" t="s">
        <v>210</v>
      </c>
    </row>
    <row r="3" spans="1:6" ht="15.4" x14ac:dyDescent="0.45">
      <c r="C3" s="190" t="s">
        <v>211</v>
      </c>
    </row>
    <row r="4" spans="1:6" ht="15.4" x14ac:dyDescent="0.45">
      <c r="C4" s="190" t="s">
        <v>212</v>
      </c>
    </row>
    <row r="5" spans="1:6" s="255" customFormat="1" ht="15" x14ac:dyDescent="0.4">
      <c r="C5" s="257" t="s">
        <v>213</v>
      </c>
      <c r="D5" s="258"/>
      <c r="E5" s="258"/>
      <c r="F5" s="258"/>
    </row>
    <row r="6" spans="1:6" ht="14.25" thickBot="1" x14ac:dyDescent="0.45">
      <c r="C6" s="25"/>
      <c r="D6" s="10"/>
      <c r="E6" s="10"/>
      <c r="F6" s="10"/>
    </row>
    <row r="7" spans="1:6" ht="4.5" customHeight="1" x14ac:dyDescent="0.4">
      <c r="B7" s="104"/>
      <c r="C7" s="57"/>
      <c r="D7" s="58"/>
      <c r="E7" s="58"/>
      <c r="F7" s="59"/>
    </row>
    <row r="8" spans="1:6" ht="30" x14ac:dyDescent="0.4">
      <c r="B8" s="92"/>
      <c r="C8" s="38" t="s">
        <v>214</v>
      </c>
      <c r="D8" s="191" t="s">
        <v>433</v>
      </c>
      <c r="E8" s="10"/>
      <c r="F8" s="60"/>
    </row>
    <row r="9" spans="1:6" ht="82.5" customHeight="1" x14ac:dyDescent="0.4">
      <c r="B9" s="92"/>
      <c r="C9" s="103" t="s">
        <v>215</v>
      </c>
      <c r="D9" s="192" t="s">
        <v>434</v>
      </c>
      <c r="E9" s="10"/>
      <c r="F9" s="60"/>
    </row>
    <row r="10" spans="1:6" ht="30" x14ac:dyDescent="0.4">
      <c r="B10" s="92"/>
      <c r="C10" s="39" t="s">
        <v>216</v>
      </c>
      <c r="D10" s="191" t="s">
        <v>217</v>
      </c>
      <c r="E10" s="10"/>
      <c r="F10" s="60"/>
    </row>
    <row r="11" spans="1:6" ht="13.9" x14ac:dyDescent="0.4">
      <c r="B11" s="92"/>
      <c r="C11" s="25"/>
      <c r="D11" s="10"/>
      <c r="E11" s="10"/>
      <c r="F11" s="60"/>
    </row>
    <row r="12" spans="1:6" ht="15" x14ac:dyDescent="0.4">
      <c r="B12" s="92"/>
      <c r="C12" s="270" t="s">
        <v>218</v>
      </c>
      <c r="D12" s="270"/>
      <c r="E12" s="193" t="s">
        <v>219</v>
      </c>
      <c r="F12" s="44"/>
    </row>
    <row r="13" spans="1:6" ht="133.15" customHeight="1" x14ac:dyDescent="0.4">
      <c r="B13" s="92"/>
      <c r="C13" s="194" t="s">
        <v>416</v>
      </c>
      <c r="D13" s="195" t="str">
        <f>Resilience!C28</f>
        <v>To fill</v>
      </c>
      <c r="E13" s="196" t="str">
        <f>Resilience!E24</f>
        <v>No relevance</v>
      </c>
      <c r="F13" s="45"/>
    </row>
    <row r="14" spans="1:6" ht="124.5" customHeight="1" x14ac:dyDescent="0.4">
      <c r="B14" s="92"/>
      <c r="C14" s="194" t="s">
        <v>220</v>
      </c>
      <c r="D14" s="195" t="str">
        <f>'Buildings &amp; Energy'!C29</f>
        <v>To fill</v>
      </c>
      <c r="E14" s="196" t="str">
        <f>'Buildings &amp; Energy'!E26</f>
        <v>No relevance</v>
      </c>
      <c r="F14" s="45"/>
    </row>
    <row r="15" spans="1:6" ht="109.5" customHeight="1" x14ac:dyDescent="0.4">
      <c r="B15" s="92"/>
      <c r="C15" s="197" t="s">
        <v>221</v>
      </c>
      <c r="D15" s="195" t="str">
        <f>Transport!C27</f>
        <v>To fill</v>
      </c>
      <c r="E15" s="196" t="str">
        <f>Transport!E24</f>
        <v>No relevance</v>
      </c>
      <c r="F15" s="45"/>
    </row>
    <row r="16" spans="1:6" ht="139.9" customHeight="1" x14ac:dyDescent="0.4">
      <c r="B16" s="92"/>
      <c r="C16" s="197" t="s">
        <v>222</v>
      </c>
      <c r="D16" s="195" t="str">
        <f>Waste!C26</f>
        <v>To fill</v>
      </c>
      <c r="E16" s="196" t="str">
        <f>Waste!E23</f>
        <v>No relevance</v>
      </c>
      <c r="F16" s="45"/>
    </row>
    <row r="17" spans="2:6" ht="116.25" customHeight="1" x14ac:dyDescent="0.4">
      <c r="B17" s="92"/>
      <c r="C17" s="197" t="s">
        <v>223</v>
      </c>
      <c r="D17" s="195" t="str">
        <f>People!C26</f>
        <v>To fill</v>
      </c>
      <c r="E17" s="196" t="str">
        <f>People!E23</f>
        <v>No relevance</v>
      </c>
      <c r="F17" s="45"/>
    </row>
    <row r="18" spans="2:6" ht="126.75" customHeight="1" x14ac:dyDescent="0.4">
      <c r="B18" s="92"/>
      <c r="C18" s="194" t="str">
        <f>EqIA!B2</f>
        <v>Equalities Impact Assessment</v>
      </c>
      <c r="D18" s="198" t="str">
        <f>EqIA!C57</f>
        <v>To fill</v>
      </c>
      <c r="E18" s="199" t="s">
        <v>224</v>
      </c>
      <c r="F18" s="47"/>
    </row>
    <row r="19" spans="2:6" ht="14.65" thickBot="1" x14ac:dyDescent="0.5">
      <c r="B19" s="93"/>
      <c r="C19" s="43"/>
      <c r="D19" s="43"/>
      <c r="E19" s="43"/>
      <c r="F19" s="46"/>
    </row>
    <row r="20" spans="2:6" x14ac:dyDescent="0.35"/>
    <row r="21" spans="2:6" x14ac:dyDescent="0.35"/>
    <row r="22" spans="2:6" x14ac:dyDescent="0.35"/>
    <row r="23" spans="2:6" x14ac:dyDescent="0.35"/>
  </sheetData>
  <sheetProtection formatRows="0"/>
  <mergeCells count="1">
    <mergeCell ref="C12:D12"/>
  </mergeCells>
  <conditionalFormatting sqref="E13:F17">
    <cfRule type="cellIs" dxfId="2" priority="11" operator="equal">
      <formula>"Green"</formula>
    </cfRule>
    <cfRule type="cellIs" dxfId="1" priority="12" operator="equal">
      <formula>"Amber"</formula>
    </cfRule>
    <cfRule type="cellIs" dxfId="0" priority="13" operator="equal">
      <formula>"Red"</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8C6-E050-445D-B23F-7289D6BBCDAF}">
  <sheetPr codeName="Sheet10">
    <tabColor theme="1" tint="0.34998626667073579"/>
  </sheetPr>
  <dimension ref="A1:N69"/>
  <sheetViews>
    <sheetView workbookViewId="0">
      <pane ySplit="3" topLeftCell="A4" activePane="bottomLeft" state="frozen"/>
      <selection pane="bottomLeft"/>
    </sheetView>
  </sheetViews>
  <sheetFormatPr defaultColWidth="0" defaultRowHeight="15" zeroHeight="1" x14ac:dyDescent="0.4"/>
  <cols>
    <col min="1" max="1" width="2" style="2" customWidth="1"/>
    <col min="2" max="2" width="6.4375" style="140" customWidth="1"/>
    <col min="3" max="3" width="26.125" style="133" customWidth="1"/>
    <col min="4" max="4" width="34.625" style="133" customWidth="1"/>
    <col min="5" max="5" width="43.25" style="133" customWidth="1"/>
    <col min="6" max="6" width="43.75" style="133" customWidth="1"/>
    <col min="7" max="7" width="18.125" style="133" customWidth="1"/>
    <col min="8" max="8" width="3.125" style="2" customWidth="1"/>
    <col min="9" max="14" width="0" style="2" hidden="1" customWidth="1"/>
    <col min="15" max="16384" width="9" style="2" hidden="1"/>
  </cols>
  <sheetData>
    <row r="1" spans="2:7" ht="15.4" x14ac:dyDescent="0.45">
      <c r="G1" s="200"/>
    </row>
    <row r="2" spans="2:7" s="95" customFormat="1" ht="35.25" customHeight="1" x14ac:dyDescent="0.4">
      <c r="B2" s="94" t="s">
        <v>23</v>
      </c>
      <c r="C2" s="94" t="s">
        <v>225</v>
      </c>
      <c r="D2" s="94" t="s">
        <v>226</v>
      </c>
      <c r="E2" s="94" t="s">
        <v>227</v>
      </c>
      <c r="F2" s="94" t="s">
        <v>228</v>
      </c>
      <c r="G2" s="94" t="s">
        <v>229</v>
      </c>
    </row>
    <row r="3" spans="2:7" s="3" customFormat="1" ht="53.25" customHeight="1" x14ac:dyDescent="0.4">
      <c r="B3" s="201"/>
      <c r="C3" s="202"/>
      <c r="D3" s="106" t="s">
        <v>230</v>
      </c>
      <c r="E3" s="106" t="s">
        <v>231</v>
      </c>
      <c r="F3" s="106" t="s">
        <v>232</v>
      </c>
      <c r="G3" s="106" t="s">
        <v>233</v>
      </c>
    </row>
    <row r="4" spans="2:7" ht="15.4" x14ac:dyDescent="0.45">
      <c r="B4" s="203" t="s">
        <v>22</v>
      </c>
      <c r="C4" s="204"/>
      <c r="D4" s="204"/>
      <c r="E4" s="204"/>
      <c r="F4" s="204"/>
      <c r="G4" s="204"/>
    </row>
    <row r="5" spans="2:7" ht="150" x14ac:dyDescent="0.4">
      <c r="B5" s="205" t="s">
        <v>34</v>
      </c>
      <c r="C5" s="206" t="str">
        <f>Resilience!C9</f>
        <v>People and organisations living and working safely under long term changes to climate – like hotter, dryer summers and wetter, milder winters</v>
      </c>
      <c r="D5" s="206" t="s">
        <v>234</v>
      </c>
      <c r="E5" s="207" t="s">
        <v>235</v>
      </c>
      <c r="F5" s="207" t="s">
        <v>236</v>
      </c>
      <c r="G5" s="208" t="s">
        <v>237</v>
      </c>
    </row>
    <row r="6" spans="2:7" ht="165" x14ac:dyDescent="0.4">
      <c r="B6" s="209" t="s">
        <v>38</v>
      </c>
      <c r="C6" s="185" t="str">
        <f>Resilience!C10</f>
        <v>Preparing buildings, infrastructure and places to keep operating effectively under, and be better adapted to, long term change to the climate</v>
      </c>
      <c r="D6" s="210" t="s">
        <v>238</v>
      </c>
      <c r="E6" s="211" t="s">
        <v>239</v>
      </c>
      <c r="F6" s="212" t="s">
        <v>240</v>
      </c>
      <c r="G6" s="213" t="s">
        <v>241</v>
      </c>
    </row>
    <row r="7" spans="2:7" ht="240" x14ac:dyDescent="0.4">
      <c r="B7" s="205" t="s">
        <v>40</v>
      </c>
      <c r="C7" s="206" t="str">
        <f>Resilience!C11</f>
        <v>People and organisations protecting themselves from climate shocks – like floods, heatwaves, droughts and wildfires, and bouncing back quickly</v>
      </c>
      <c r="D7" s="214" t="s">
        <v>419</v>
      </c>
      <c r="E7" s="215" t="s">
        <v>242</v>
      </c>
      <c r="F7" s="215" t="s">
        <v>243</v>
      </c>
      <c r="G7" s="208" t="s">
        <v>244</v>
      </c>
    </row>
    <row r="8" spans="2:7" ht="195" x14ac:dyDescent="0.4">
      <c r="B8" s="209" t="s">
        <v>42</v>
      </c>
      <c r="C8" s="185" t="str">
        <f>Resilience!C12</f>
        <v>Buildings, infrastructure and places suffering fewer impacts from climate shocks and helping people to bounce back quickly</v>
      </c>
      <c r="D8" s="216" t="s">
        <v>245</v>
      </c>
      <c r="E8" s="212" t="s">
        <v>246</v>
      </c>
      <c r="F8" s="212" t="s">
        <v>247</v>
      </c>
      <c r="G8" s="217" t="s">
        <v>244</v>
      </c>
    </row>
    <row r="9" spans="2:7" ht="105" x14ac:dyDescent="0.4">
      <c r="B9" s="218" t="s">
        <v>44</v>
      </c>
      <c r="C9" s="214" t="str">
        <f>Resilience!C13</f>
        <v>Creating or expanding parks, gardens, ponds, rivers, habitats and open spaces</v>
      </c>
      <c r="D9" s="215" t="s">
        <v>248</v>
      </c>
      <c r="E9" s="215" t="s">
        <v>249</v>
      </c>
      <c r="F9" s="215" t="s">
        <v>250</v>
      </c>
      <c r="G9" s="208" t="s">
        <v>251</v>
      </c>
    </row>
    <row r="10" spans="2:7" ht="105" x14ac:dyDescent="0.4">
      <c r="B10" s="219" t="s">
        <v>46</v>
      </c>
      <c r="C10" s="210" t="str">
        <f>Resilience!C14</f>
        <v>Improving access to parks, gardens, ponds, rivers and open spaces</v>
      </c>
      <c r="D10" s="210" t="s">
        <v>252</v>
      </c>
      <c r="E10" s="212" t="s">
        <v>253</v>
      </c>
      <c r="F10" s="212" t="s">
        <v>254</v>
      </c>
      <c r="G10" s="213" t="s">
        <v>255</v>
      </c>
    </row>
    <row r="11" spans="2:7" ht="120" x14ac:dyDescent="0.4">
      <c r="B11" s="218" t="s">
        <v>48</v>
      </c>
      <c r="C11" s="214" t="str">
        <f>Resilience!C15</f>
        <v>Preserving, improving and protecting existing ecosystems and habitats</v>
      </c>
      <c r="D11" s="214" t="s">
        <v>256</v>
      </c>
      <c r="E11" s="215" t="s">
        <v>257</v>
      </c>
      <c r="F11" s="215" t="s">
        <v>258</v>
      </c>
      <c r="G11" s="208" t="s">
        <v>259</v>
      </c>
    </row>
    <row r="12" spans="2:7" hidden="1" x14ac:dyDescent="0.4">
      <c r="B12" s="209" t="s">
        <v>50</v>
      </c>
      <c r="C12" s="221">
        <f>Resilience!C16</f>
        <v>0</v>
      </c>
      <c r="D12" s="210"/>
      <c r="E12" s="195"/>
      <c r="F12" s="195"/>
      <c r="G12" s="185"/>
    </row>
    <row r="13" spans="2:7" hidden="1" x14ac:dyDescent="0.4">
      <c r="B13" s="218" t="s">
        <v>51</v>
      </c>
      <c r="C13" s="214">
        <f>Resilience!C17</f>
        <v>0</v>
      </c>
      <c r="D13" s="214"/>
      <c r="E13" s="215"/>
      <c r="F13" s="215"/>
      <c r="G13" s="208"/>
    </row>
    <row r="14" spans="2:7" ht="36.4" hidden="1" customHeight="1" x14ac:dyDescent="0.4">
      <c r="B14" s="220" t="s">
        <v>52</v>
      </c>
      <c r="C14" s="221">
        <f>Resilience!C18</f>
        <v>0</v>
      </c>
      <c r="D14" s="222"/>
      <c r="E14" s="222"/>
      <c r="F14" s="222"/>
      <c r="G14" s="223"/>
    </row>
    <row r="15" spans="2:7" ht="30" x14ac:dyDescent="0.4">
      <c r="B15" s="218" t="s">
        <v>53</v>
      </c>
      <c r="C15" s="214" t="s">
        <v>260</v>
      </c>
      <c r="D15" s="207" t="s">
        <v>261</v>
      </c>
      <c r="E15" s="207" t="s">
        <v>261</v>
      </c>
      <c r="F15" s="207" t="s">
        <v>261</v>
      </c>
      <c r="G15" s="207" t="s">
        <v>261</v>
      </c>
    </row>
    <row r="16" spans="2:7" ht="30" x14ac:dyDescent="0.4">
      <c r="B16" s="249" t="s">
        <v>57</v>
      </c>
      <c r="C16" s="195" t="s">
        <v>262</v>
      </c>
      <c r="D16" s="236" t="s">
        <v>263</v>
      </c>
      <c r="E16" s="236" t="s">
        <v>263</v>
      </c>
      <c r="F16" s="236" t="s">
        <v>263</v>
      </c>
      <c r="G16" s="236" t="s">
        <v>263</v>
      </c>
    </row>
    <row r="17" spans="2:7" ht="15.4" x14ac:dyDescent="0.45">
      <c r="B17" s="225" t="s">
        <v>63</v>
      </c>
      <c r="C17" s="226"/>
      <c r="D17" s="226"/>
      <c r="E17" s="226"/>
      <c r="F17" s="226"/>
      <c r="G17" s="226"/>
    </row>
    <row r="18" spans="2:7" ht="150" x14ac:dyDescent="0.4">
      <c r="B18" s="227" t="s">
        <v>67</v>
      </c>
      <c r="C18" s="206" t="str">
        <f>'Buildings &amp; Energy'!C9</f>
        <v>Maintaining, repairing and reusing existing buildings, to extend their lifetime</v>
      </c>
      <c r="D18" s="206" t="s">
        <v>264</v>
      </c>
      <c r="E18" s="207" t="s">
        <v>265</v>
      </c>
      <c r="F18" s="207" t="s">
        <v>266</v>
      </c>
      <c r="G18" s="208" t="s">
        <v>267</v>
      </c>
    </row>
    <row r="19" spans="2:7" ht="135" x14ac:dyDescent="0.4">
      <c r="B19" s="228" t="s">
        <v>69</v>
      </c>
      <c r="C19" s="185" t="str">
        <f>'Buildings &amp; Energy'!C10</f>
        <v>Encouraging occupants to use energy as efficiently as possible</v>
      </c>
      <c r="D19" s="210" t="s">
        <v>268</v>
      </c>
      <c r="E19" s="212" t="s">
        <v>269</v>
      </c>
      <c r="F19" s="212" t="s">
        <v>270</v>
      </c>
      <c r="G19" s="213" t="s">
        <v>271</v>
      </c>
    </row>
    <row r="20" spans="2:7" ht="135" x14ac:dyDescent="0.4">
      <c r="B20" s="227" t="s">
        <v>71</v>
      </c>
      <c r="C20" s="206" t="str">
        <f>'Buildings &amp; Energy'!C11</f>
        <v>Delivering new buildings that are energy efficient, to EPC B, DEC B or London Plan standards as a minimum</v>
      </c>
      <c r="D20" s="214" t="s">
        <v>272</v>
      </c>
      <c r="E20" s="215" t="s">
        <v>273</v>
      </c>
      <c r="F20" s="229" t="s">
        <v>274</v>
      </c>
      <c r="G20" s="208" t="s">
        <v>275</v>
      </c>
    </row>
    <row r="21" spans="2:7" ht="225" x14ac:dyDescent="0.4">
      <c r="B21" s="228" t="s">
        <v>73</v>
      </c>
      <c r="C21" s="185" t="str">
        <f>'Buildings &amp; Energy'!C12</f>
        <v>Improving the energy efficiency of existing buildings, to at least EPC B, DEC B or equivalent</v>
      </c>
      <c r="D21" s="210" t="s">
        <v>276</v>
      </c>
      <c r="E21" s="212" t="s">
        <v>277</v>
      </c>
      <c r="F21" s="195" t="s">
        <v>278</v>
      </c>
      <c r="G21" s="213" t="s">
        <v>279</v>
      </c>
    </row>
    <row r="22" spans="2:7" ht="195" x14ac:dyDescent="0.4">
      <c r="B22" s="227" t="s">
        <v>75</v>
      </c>
      <c r="C22" s="206" t="str">
        <f>'Buildings &amp; Energy'!C13</f>
        <v>Ending the use of gas/oil boilers and/or diesel generators, instead installing/replacing them with electric or renewable alternatives (like electric equivalents, heat pumps and connections to heat networks, but not hydrogen boilers)</v>
      </c>
      <c r="D22" s="214" t="s">
        <v>280</v>
      </c>
      <c r="E22" s="215" t="s">
        <v>281</v>
      </c>
      <c r="F22" s="215" t="s">
        <v>282</v>
      </c>
      <c r="G22" s="208" t="s">
        <v>283</v>
      </c>
    </row>
    <row r="23" spans="2:7" ht="105" x14ac:dyDescent="0.4">
      <c r="B23" s="228" t="s">
        <v>77</v>
      </c>
      <c r="C23" s="185" t="str">
        <f>'Buildings &amp; Energy'!C14</f>
        <v>Installing renewable energy sources on buildings (like solar panels, solar thermal water heaters and heat pumps)</v>
      </c>
      <c r="D23" s="210" t="s">
        <v>284</v>
      </c>
      <c r="E23" s="211" t="s">
        <v>285</v>
      </c>
      <c r="F23" s="185" t="s">
        <v>286</v>
      </c>
      <c r="G23" s="217" t="s">
        <v>271</v>
      </c>
    </row>
    <row r="24" spans="2:7" ht="195" x14ac:dyDescent="0.4">
      <c r="B24" s="227" t="s">
        <v>79</v>
      </c>
      <c r="C24" s="206" t="str">
        <f>'Buildings &amp; Energy'!C15</f>
        <v>Using reused, recycled and low carbon materials, for both retrofits and to London Plan benchmarks for new buildings</v>
      </c>
      <c r="D24" s="214" t="s">
        <v>287</v>
      </c>
      <c r="E24" s="207" t="s">
        <v>288</v>
      </c>
      <c r="F24" s="206" t="s">
        <v>224</v>
      </c>
      <c r="G24" s="208" t="s">
        <v>289</v>
      </c>
    </row>
    <row r="25" spans="2:7" ht="135" x14ac:dyDescent="0.4">
      <c r="B25" s="228" t="s">
        <v>81</v>
      </c>
      <c r="C25" s="185" t="str">
        <f>'Buildings &amp; Energy'!C16</f>
        <v>Cutting polluting machinery from construction sites</v>
      </c>
      <c r="D25" s="210" t="s">
        <v>290</v>
      </c>
      <c r="E25" s="211" t="s">
        <v>291</v>
      </c>
      <c r="F25" s="211" t="s">
        <v>292</v>
      </c>
      <c r="G25" s="213" t="s">
        <v>293</v>
      </c>
    </row>
    <row r="26" spans="2:7" ht="84.4" hidden="1" customHeight="1" x14ac:dyDescent="0.4">
      <c r="B26" s="227" t="s">
        <v>83</v>
      </c>
      <c r="C26" s="206">
        <f>'Buildings &amp; Energy'!C17</f>
        <v>0</v>
      </c>
      <c r="D26" s="206"/>
      <c r="E26" s="206"/>
      <c r="F26" s="206"/>
      <c r="G26" s="206"/>
    </row>
    <row r="27" spans="2:7" ht="84.75" hidden="1" customHeight="1" x14ac:dyDescent="0.4">
      <c r="B27" s="228" t="s">
        <v>84</v>
      </c>
      <c r="C27" s="185">
        <f>'Buildings &amp; Energy'!C18</f>
        <v>0</v>
      </c>
      <c r="D27" s="230"/>
      <c r="E27" s="231"/>
      <c r="F27" s="231"/>
      <c r="G27" s="213"/>
    </row>
    <row r="28" spans="2:7" ht="105" x14ac:dyDescent="0.4">
      <c r="B28" s="232" t="s">
        <v>88</v>
      </c>
      <c r="C28" s="206" t="str">
        <f>'Buildings &amp; Energy'!C23</f>
        <v>If your project involves construction or regeneration, will it comply with London Plan energy and whole life carbon standards (even if not referable)?</v>
      </c>
      <c r="D28" s="214" t="s">
        <v>294</v>
      </c>
      <c r="E28" s="233" t="s">
        <v>295</v>
      </c>
      <c r="F28" s="233" t="s">
        <v>296</v>
      </c>
      <c r="G28" s="208" t="s">
        <v>275</v>
      </c>
    </row>
    <row r="29" spans="2:7" hidden="1" x14ac:dyDescent="0.4">
      <c r="B29" s="224"/>
      <c r="C29" s="185"/>
      <c r="D29" s="185"/>
      <c r="E29" s="231"/>
      <c r="F29" s="231"/>
      <c r="G29" s="213"/>
    </row>
    <row r="30" spans="2:7" x14ac:dyDescent="0.4">
      <c r="B30" s="234" t="s">
        <v>93</v>
      </c>
      <c r="C30" s="235"/>
      <c r="D30" s="235"/>
      <c r="E30" s="235"/>
      <c r="F30" s="235"/>
      <c r="G30" s="235"/>
    </row>
    <row r="31" spans="2:7" ht="150" x14ac:dyDescent="0.4">
      <c r="B31" s="227" t="s">
        <v>97</v>
      </c>
      <c r="C31" s="206" t="str">
        <f>Transport!C9</f>
        <v>Creating new, accessible public transport stops and routes, or improving existing transport services</v>
      </c>
      <c r="D31" s="214" t="s">
        <v>297</v>
      </c>
      <c r="E31" s="207" t="s">
        <v>298</v>
      </c>
      <c r="F31" s="207" t="s">
        <v>299</v>
      </c>
      <c r="G31" s="208" t="s">
        <v>300</v>
      </c>
    </row>
    <row r="32" spans="2:7" ht="105" x14ac:dyDescent="0.4">
      <c r="B32" s="228" t="s">
        <v>99</v>
      </c>
      <c r="C32" s="185" t="str">
        <f>Transport!C10</f>
        <v>Extending, improving or creating new routes for cycling, walking and people using wheelchairs, prams or mobility aids</v>
      </c>
      <c r="D32" s="195" t="s">
        <v>301</v>
      </c>
      <c r="E32" s="236" t="s">
        <v>302</v>
      </c>
      <c r="F32" s="236" t="s">
        <v>303</v>
      </c>
      <c r="G32" s="213" t="s">
        <v>304</v>
      </c>
    </row>
    <row r="33" spans="2:7" ht="120" x14ac:dyDescent="0.4">
      <c r="B33" s="227" t="s">
        <v>101</v>
      </c>
      <c r="C33" s="206" t="str">
        <f>Transport!C11</f>
        <v>Increasing access to local schools, shops, leisure centres, offices and other sites without the need for a car</v>
      </c>
      <c r="D33" s="214" t="s">
        <v>305</v>
      </c>
      <c r="E33" s="207" t="s">
        <v>306</v>
      </c>
      <c r="F33" s="237" t="s">
        <v>307</v>
      </c>
      <c r="G33" s="208" t="s">
        <v>308</v>
      </c>
    </row>
    <row r="34" spans="2:7" ht="135" x14ac:dyDescent="0.4">
      <c r="B34" s="228" t="s">
        <v>103</v>
      </c>
      <c r="C34" s="185" t="str">
        <f>Transport!C12</f>
        <v>Creating or increasing access to shared transport schemes - like car-clubs, ride sharing and bike or scooter sharing</v>
      </c>
      <c r="D34" s="195" t="s">
        <v>309</v>
      </c>
      <c r="E34" s="236" t="s">
        <v>310</v>
      </c>
      <c r="F34" s="236" t="s">
        <v>307</v>
      </c>
      <c r="G34" s="213" t="s">
        <v>311</v>
      </c>
    </row>
    <row r="35" spans="2:7" ht="135" x14ac:dyDescent="0.4">
      <c r="B35" s="227" t="s">
        <v>105</v>
      </c>
      <c r="C35" s="206" t="str">
        <f>Transport!C13</f>
        <v>Providing facilities to make cycling more affordable and convenient (e.g. secure, dry, bike storage)</v>
      </c>
      <c r="D35" s="214" t="s">
        <v>312</v>
      </c>
      <c r="E35" s="207" t="s">
        <v>313</v>
      </c>
      <c r="F35" s="207" t="s">
        <v>314</v>
      </c>
      <c r="G35" s="208" t="s">
        <v>315</v>
      </c>
    </row>
    <row r="36" spans="2:7" ht="150" x14ac:dyDescent="0.4">
      <c r="B36" s="228" t="s">
        <v>107</v>
      </c>
      <c r="C36" s="185" t="str">
        <f>Transport!C14</f>
        <v>Increasing the uptake of Electric Vehicles</v>
      </c>
      <c r="D36" s="195" t="s">
        <v>316</v>
      </c>
      <c r="E36" s="236" t="s">
        <v>317</v>
      </c>
      <c r="F36" s="236" t="s">
        <v>318</v>
      </c>
      <c r="G36" s="217" t="s">
        <v>319</v>
      </c>
    </row>
    <row r="37" spans="2:7" ht="150" x14ac:dyDescent="0.4">
      <c r="B37" s="227" t="s">
        <v>109</v>
      </c>
      <c r="C37" s="206" t="str">
        <f>Transport!C15</f>
        <v>Ending the use of fossil fuelled vehicles, including petrol and diesel cars, oil-powered shipping and diesel-powered rail</v>
      </c>
      <c r="D37" s="214" t="s">
        <v>320</v>
      </c>
      <c r="E37" s="207" t="s">
        <v>321</v>
      </c>
      <c r="F37" s="238" t="s">
        <v>322</v>
      </c>
      <c r="G37" s="208" t="s">
        <v>300</v>
      </c>
    </row>
    <row r="38" spans="2:7" ht="120" x14ac:dyDescent="0.4">
      <c r="B38" s="228" t="s">
        <v>111</v>
      </c>
      <c r="C38" s="185" t="str">
        <f>Transport!C16</f>
        <v>Using electric vehicles, cargo bikes or other low carbon options for deliveries and collections</v>
      </c>
      <c r="D38" s="195" t="s">
        <v>323</v>
      </c>
      <c r="E38" s="236" t="s">
        <v>324</v>
      </c>
      <c r="F38" s="149" t="s">
        <v>325</v>
      </c>
      <c r="G38" s="217" t="s">
        <v>326</v>
      </c>
    </row>
    <row r="39" spans="2:7" ht="68.650000000000006" hidden="1" customHeight="1" x14ac:dyDescent="0.4">
      <c r="B39" s="227" t="s">
        <v>113</v>
      </c>
      <c r="C39" s="206">
        <f>Transport!C17</f>
        <v>0</v>
      </c>
      <c r="D39" s="214"/>
      <c r="E39" s="207"/>
      <c r="F39" s="238"/>
      <c r="G39" s="208"/>
    </row>
    <row r="40" spans="2:7" hidden="1" x14ac:dyDescent="0.4">
      <c r="B40" s="228" t="s">
        <v>114</v>
      </c>
      <c r="C40" s="185">
        <f>Transport!C18</f>
        <v>0</v>
      </c>
      <c r="D40" s="239"/>
      <c r="E40" s="146"/>
      <c r="F40" s="146"/>
      <c r="G40" s="146"/>
    </row>
    <row r="41" spans="2:7" ht="165" x14ac:dyDescent="0.4">
      <c r="B41" s="240" t="s">
        <v>115</v>
      </c>
      <c r="C41" s="206" t="s">
        <v>327</v>
      </c>
      <c r="D41" s="214" t="s">
        <v>328</v>
      </c>
      <c r="E41" s="233" t="s">
        <v>224</v>
      </c>
      <c r="F41" s="233" t="s">
        <v>224</v>
      </c>
      <c r="G41" s="208" t="s">
        <v>329</v>
      </c>
    </row>
    <row r="42" spans="2:7" ht="104.65" customHeight="1" x14ac:dyDescent="0.4">
      <c r="B42" s="241" t="s">
        <v>117</v>
      </c>
      <c r="C42" s="185" t="s">
        <v>426</v>
      </c>
      <c r="D42" s="149" t="s">
        <v>427</v>
      </c>
      <c r="E42" s="146" t="s">
        <v>224</v>
      </c>
      <c r="F42" s="146" t="s">
        <v>224</v>
      </c>
      <c r="G42" s="146" t="s">
        <v>428</v>
      </c>
    </row>
    <row r="43" spans="2:7" x14ac:dyDescent="0.4">
      <c r="B43" s="242" t="s">
        <v>119</v>
      </c>
      <c r="C43" s="243"/>
      <c r="D43" s="244"/>
      <c r="E43" s="244"/>
      <c r="F43" s="244"/>
      <c r="G43" s="244"/>
    </row>
    <row r="44" spans="2:7" ht="195" x14ac:dyDescent="0.4">
      <c r="B44" s="227" t="s">
        <v>123</v>
      </c>
      <c r="C44" s="206" t="str">
        <f>Waste!C9</f>
        <v>Using the same products for as long as possible</v>
      </c>
      <c r="D44" s="214" t="s">
        <v>330</v>
      </c>
      <c r="E44" s="215" t="s">
        <v>331</v>
      </c>
      <c r="F44" s="215" t="s">
        <v>332</v>
      </c>
      <c r="G44" s="208" t="s">
        <v>333</v>
      </c>
    </row>
    <row r="45" spans="2:7" ht="180" x14ac:dyDescent="0.4">
      <c r="B45" s="228" t="s">
        <v>125</v>
      </c>
      <c r="C45" s="185" t="str">
        <f>Waste!C10</f>
        <v>Switching to reused, recycled and bio-based products</v>
      </c>
      <c r="D45" s="195" t="s">
        <v>443</v>
      </c>
      <c r="E45" s="212" t="s">
        <v>334</v>
      </c>
      <c r="F45" s="245" t="s">
        <v>335</v>
      </c>
      <c r="G45" s="217" t="s">
        <v>333</v>
      </c>
    </row>
    <row r="46" spans="2:7" ht="120" x14ac:dyDescent="0.4">
      <c r="B46" s="227" t="s">
        <v>127</v>
      </c>
      <c r="C46" s="206" t="str">
        <f>Waste!C11</f>
        <v>Ending the supply or use of single use plastics and packaging</v>
      </c>
      <c r="D46" s="214" t="s">
        <v>336</v>
      </c>
      <c r="E46" s="215" t="s">
        <v>337</v>
      </c>
      <c r="F46" s="215" t="s">
        <v>335</v>
      </c>
      <c r="G46" s="208" t="s">
        <v>333</v>
      </c>
    </row>
    <row r="47" spans="2:7" ht="150" x14ac:dyDescent="0.4">
      <c r="B47" s="228" t="s">
        <v>129</v>
      </c>
      <c r="C47" s="185" t="str">
        <f>Waste!C12</f>
        <v>Minimising, reusing and recycling waste, including construction waste</v>
      </c>
      <c r="D47" s="195" t="s">
        <v>338</v>
      </c>
      <c r="E47" s="212" t="s">
        <v>339</v>
      </c>
      <c r="F47" s="245" t="s">
        <v>335</v>
      </c>
      <c r="G47" s="217" t="s">
        <v>333</v>
      </c>
    </row>
    <row r="48" spans="2:7" hidden="1" x14ac:dyDescent="0.4">
      <c r="B48" s="227" t="s">
        <v>131</v>
      </c>
      <c r="C48" s="206">
        <f>Waste!C13</f>
        <v>0</v>
      </c>
      <c r="D48" s="214"/>
      <c r="E48" s="215"/>
      <c r="F48" s="215"/>
      <c r="G48" s="233"/>
    </row>
    <row r="49" spans="1:8" hidden="1" x14ac:dyDescent="0.4">
      <c r="B49" s="228" t="s">
        <v>132</v>
      </c>
      <c r="C49" s="185">
        <f>Waste!C14</f>
        <v>0</v>
      </c>
      <c r="D49" s="149"/>
      <c r="E49" s="149"/>
      <c r="F49" s="146"/>
      <c r="G49" s="146"/>
    </row>
    <row r="50" spans="1:8" hidden="1" x14ac:dyDescent="0.4">
      <c r="B50" s="227" t="s">
        <v>133</v>
      </c>
      <c r="C50" s="206">
        <f>Waste!C15</f>
        <v>0</v>
      </c>
      <c r="D50" s="214"/>
      <c r="E50" s="215"/>
      <c r="F50" s="215"/>
      <c r="G50" s="233"/>
    </row>
    <row r="51" spans="1:8" hidden="1" x14ac:dyDescent="0.4">
      <c r="B51" s="228" t="s">
        <v>134</v>
      </c>
      <c r="C51" s="185">
        <f>Waste!C16</f>
        <v>0</v>
      </c>
      <c r="D51" s="149"/>
      <c r="E51" s="146"/>
      <c r="F51" s="146"/>
      <c r="G51" s="146"/>
    </row>
    <row r="52" spans="1:8" hidden="1" x14ac:dyDescent="0.4">
      <c r="B52" s="227" t="s">
        <v>135</v>
      </c>
      <c r="C52" s="206">
        <f>Waste!C17</f>
        <v>0</v>
      </c>
      <c r="D52" s="214"/>
      <c r="E52" s="215"/>
      <c r="F52" s="215"/>
      <c r="G52" s="233"/>
    </row>
    <row r="53" spans="1:8" hidden="1" x14ac:dyDescent="0.4">
      <c r="B53" s="246" t="s">
        <v>136</v>
      </c>
      <c r="C53" s="223">
        <f>Waste!C18</f>
        <v>0</v>
      </c>
      <c r="D53" s="247"/>
      <c r="E53" s="248"/>
      <c r="F53" s="248"/>
      <c r="G53" s="248"/>
    </row>
    <row r="54" spans="1:8" x14ac:dyDescent="0.4">
      <c r="B54" s="227" t="s">
        <v>137</v>
      </c>
      <c r="C54" s="206" t="s">
        <v>429</v>
      </c>
      <c r="D54" s="214" t="s">
        <v>430</v>
      </c>
      <c r="E54" s="215" t="s">
        <v>430</v>
      </c>
      <c r="F54" s="215" t="s">
        <v>430</v>
      </c>
      <c r="G54" s="233" t="s">
        <v>430</v>
      </c>
    </row>
    <row r="55" spans="1:8" hidden="1" x14ac:dyDescent="0.4">
      <c r="B55" s="227"/>
      <c r="C55" s="206"/>
      <c r="D55" s="214"/>
      <c r="E55" s="215"/>
      <c r="F55" s="215"/>
      <c r="G55" s="233"/>
    </row>
    <row r="56" spans="1:8" s="68" customFormat="1" x14ac:dyDescent="0.4">
      <c r="A56" s="2"/>
      <c r="B56" s="250" t="s">
        <v>6</v>
      </c>
      <c r="C56" s="251"/>
      <c r="D56" s="252"/>
      <c r="E56" s="251"/>
      <c r="F56" s="251"/>
      <c r="G56" s="251"/>
      <c r="H56" s="2"/>
    </row>
    <row r="57" spans="1:8" ht="135" x14ac:dyDescent="0.4">
      <c r="B57" s="232" t="s">
        <v>142</v>
      </c>
      <c r="C57" s="206" t="str">
        <f>People!C9</f>
        <v>Increasing knowledge and understanding of climate action, including training people to install and use green technologies</v>
      </c>
      <c r="D57" s="214" t="s">
        <v>340</v>
      </c>
      <c r="E57" s="207" t="s">
        <v>341</v>
      </c>
      <c r="F57" s="207" t="s">
        <v>342</v>
      </c>
      <c r="G57" s="208" t="s">
        <v>343</v>
      </c>
    </row>
    <row r="58" spans="1:8" ht="105" x14ac:dyDescent="0.4">
      <c r="B58" s="249" t="s">
        <v>144</v>
      </c>
      <c r="C58" s="149" t="str">
        <f>People!C10</f>
        <v>Engaging stakeholders and communities on the climate emergency and how to tackle and adapt to it</v>
      </c>
      <c r="D58" s="195" t="s">
        <v>344</v>
      </c>
      <c r="E58" s="149" t="s">
        <v>345</v>
      </c>
      <c r="F58" s="236" t="s">
        <v>346</v>
      </c>
      <c r="G58" s="217" t="s">
        <v>409</v>
      </c>
    </row>
    <row r="59" spans="1:8" ht="150" x14ac:dyDescent="0.4">
      <c r="B59" s="232" t="s">
        <v>145</v>
      </c>
      <c r="C59" s="206" t="str">
        <f>People!C11</f>
        <v xml:space="preserve">Reducing the climate impact of businesses you work with or order products from </v>
      </c>
      <c r="D59" s="214" t="s">
        <v>347</v>
      </c>
      <c r="E59" s="207" t="s">
        <v>348</v>
      </c>
      <c r="F59" s="207" t="s">
        <v>437</v>
      </c>
      <c r="G59" s="208" t="s">
        <v>349</v>
      </c>
    </row>
    <row r="60" spans="1:8" ht="120" x14ac:dyDescent="0.4">
      <c r="B60" s="249" t="s">
        <v>147</v>
      </c>
      <c r="C60" s="149" t="str">
        <f>People!C12</f>
        <v>Collaborating and supporting organisations which are pioneering climate action and supporting local climate initiatives</v>
      </c>
      <c r="D60" s="253" t="s">
        <v>420</v>
      </c>
      <c r="E60" s="236" t="s">
        <v>350</v>
      </c>
      <c r="F60" s="146" t="s">
        <v>351</v>
      </c>
      <c r="G60" s="217" t="s">
        <v>352</v>
      </c>
    </row>
    <row r="61" spans="1:8" ht="90" x14ac:dyDescent="0.4">
      <c r="B61" s="232" t="s">
        <v>149</v>
      </c>
      <c r="C61" s="206" t="str">
        <f>People!C13</f>
        <v>Developing new technologies, processes and models that accelerate climate action</v>
      </c>
      <c r="D61" s="214" t="s">
        <v>353</v>
      </c>
      <c r="E61" s="207" t="s">
        <v>354</v>
      </c>
      <c r="F61" s="233" t="s">
        <v>351</v>
      </c>
      <c r="G61" s="208" t="s">
        <v>355</v>
      </c>
    </row>
    <row r="62" spans="1:8" ht="150" x14ac:dyDescent="0.4">
      <c r="B62" s="249" t="s">
        <v>151</v>
      </c>
      <c r="C62" s="149" t="str">
        <f>People!C14</f>
        <v>Making climate-friendly options affordable and attractive</v>
      </c>
      <c r="D62" s="195" t="s">
        <v>356</v>
      </c>
      <c r="E62" s="236" t="s">
        <v>357</v>
      </c>
      <c r="F62" s="236" t="s">
        <v>358</v>
      </c>
      <c r="G62" s="217" t="s">
        <v>359</v>
      </c>
    </row>
    <row r="63" spans="1:8" ht="30" x14ac:dyDescent="0.4">
      <c r="B63" s="232" t="s">
        <v>153</v>
      </c>
      <c r="C63" s="206" t="str">
        <f>People!C15</f>
        <v>Any other relevant outcomes from your project?</v>
      </c>
      <c r="D63" s="214"/>
      <c r="E63" s="207"/>
      <c r="F63" s="233"/>
      <c r="G63" s="208"/>
    </row>
    <row r="64" spans="1:8" hidden="1" x14ac:dyDescent="0.4">
      <c r="B64" s="249" t="s">
        <v>155</v>
      </c>
      <c r="C64" s="149">
        <f>People!C16</f>
        <v>0</v>
      </c>
      <c r="D64" s="239"/>
      <c r="E64" s="146"/>
      <c r="F64" s="146"/>
      <c r="G64" s="146"/>
    </row>
    <row r="65" spans="2:7" hidden="1" x14ac:dyDescent="0.4">
      <c r="B65" s="232" t="s">
        <v>156</v>
      </c>
      <c r="C65" s="206">
        <f>People!C17</f>
        <v>0</v>
      </c>
      <c r="D65" s="214"/>
      <c r="E65" s="207"/>
      <c r="F65" s="233"/>
      <c r="G65" s="208"/>
    </row>
    <row r="66" spans="2:7" hidden="1" x14ac:dyDescent="0.4">
      <c r="B66" s="249" t="s">
        <v>157</v>
      </c>
      <c r="C66" s="149">
        <f>People!C18</f>
        <v>0</v>
      </c>
      <c r="D66" s="254"/>
      <c r="E66" s="146"/>
      <c r="F66" s="146"/>
      <c r="G66" s="146"/>
    </row>
    <row r="67" spans="2:7" ht="180" x14ac:dyDescent="0.4">
      <c r="B67" s="232" t="s">
        <v>159</v>
      </c>
      <c r="C67" s="233" t="s">
        <v>360</v>
      </c>
      <c r="D67" s="214" t="s">
        <v>438</v>
      </c>
      <c r="E67" s="207" t="s">
        <v>442</v>
      </c>
      <c r="F67" s="233" t="s">
        <v>224</v>
      </c>
      <c r="G67" s="233"/>
    </row>
    <row r="68" spans="2:7" x14ac:dyDescent="0.4"/>
    <row r="69" spans="2:7" x14ac:dyDescent="0.4"/>
  </sheetData>
  <sheetProtection formatRows="0"/>
  <phoneticPr fontId="7" type="noConversion"/>
  <hyperlinks>
    <hyperlink ref="G11" r:id="rId1" xr:uid="{0661DDD8-D458-4D8C-93AD-7057DCB6998D}"/>
    <hyperlink ref="G5" r:id="rId2" xr:uid="{8764EB76-3CE6-45A5-8348-DB768763BB27}"/>
    <hyperlink ref="G18" r:id="rId3" xr:uid="{42390ACB-912C-472E-9205-2F8D735BA9FC}"/>
    <hyperlink ref="G9" r:id="rId4" xr:uid="{9E4DB8F4-038E-46B1-8586-083D42DE6320}"/>
    <hyperlink ref="G7" r:id="rId5" xr:uid="{D7FBF995-DC4E-4ECB-BDCA-D8CB93F67C71}"/>
    <hyperlink ref="G6" r:id="rId6" xr:uid="{FB97CBEB-3ACE-4C9F-9497-7A5CC7002B28}"/>
    <hyperlink ref="G10" r:id="rId7" xr:uid="{044F0552-B778-450F-9F33-E4B787666D6B}"/>
    <hyperlink ref="G19" r:id="rId8" xr:uid="{665B6E3D-E85D-42E3-B001-99B136173316}"/>
    <hyperlink ref="G20" r:id="rId9" xr:uid="{8629296D-D3D1-4F24-855A-CBE99A0D9051}"/>
    <hyperlink ref="G21" r:id="rId10" xr:uid="{230A78F7-4F08-47C7-9648-C79FB679C4DD}"/>
    <hyperlink ref="G31" r:id="rId11" xr:uid="{DADF0C6F-287A-4F31-B46B-BD2E4BB1EB53}"/>
    <hyperlink ref="G32" r:id="rId12" xr:uid="{D54446D0-C6CC-4AC3-93E8-EDD964ACC566}"/>
    <hyperlink ref="G33" r:id="rId13" xr:uid="{2DC96622-02E9-4B50-9F51-3CBF9807B091}"/>
    <hyperlink ref="G34" r:id="rId14" xr:uid="{C406BBD9-BE2E-4AE0-8A45-6AF9C98F03DB}"/>
    <hyperlink ref="G41" r:id="rId15" xr:uid="{C21F33D0-6327-478F-AC54-6317057C9E62}"/>
    <hyperlink ref="G35" r:id="rId16" xr:uid="{925D0D73-0DC7-4A9B-A13B-D387DA1E7842}"/>
    <hyperlink ref="G37" r:id="rId17" xr:uid="{5D148EE5-7A55-4F6B-8DF9-AFED20959286}"/>
    <hyperlink ref="G22" r:id="rId18" xr:uid="{6E61A69E-21F7-420D-8C9A-E11BDEE6A985}"/>
    <hyperlink ref="G24" r:id="rId19" xr:uid="{1C6C437B-364E-4E83-829D-BA3A6479905A}"/>
    <hyperlink ref="G25" r:id="rId20" xr:uid="{BCFE0E73-56E5-4746-BCF0-DB0A35613309}"/>
    <hyperlink ref="G36" r:id="rId21" xr:uid="{72D6FF0C-15A4-4B91-AEA8-E32C4E994359}"/>
    <hyperlink ref="G38" r:id="rId22" xr:uid="{C0BC53B0-8C60-4B7E-A7AB-7407527689CC}"/>
    <hyperlink ref="G58" r:id="rId23" display="Link to GLA Good Consultation Lines" xr:uid="{83F7F8BA-DB59-4ABC-B6D6-C539B5385694}"/>
    <hyperlink ref="G59" r:id="rId24" xr:uid="{5576EE27-6C36-4F2F-8416-E983551E8C37}"/>
    <hyperlink ref="G57" r:id="rId25" xr:uid="{A7AC7BCC-F417-4A64-A2FF-5478ECBCA06F}"/>
    <hyperlink ref="G62" r:id="rId26" xr:uid="{D9C31137-731E-4914-A517-F34C85C35980}"/>
    <hyperlink ref="G60" r:id="rId27" xr:uid="{1889F825-A080-4BB0-A943-F05E29AD784A}"/>
    <hyperlink ref="G47" r:id="rId28" xr:uid="{A275A38C-CCEB-4F31-9FDC-2F5E8507E2BF}"/>
    <hyperlink ref="G44" r:id="rId29" xr:uid="{B65906EE-CA24-44D5-AAF7-C8A58D8BD632}"/>
    <hyperlink ref="G45" r:id="rId30" xr:uid="{B3E81993-9B65-4C7E-AC17-64CE9B468065}"/>
    <hyperlink ref="G61" r:id="rId31" xr:uid="{73EDAA19-870F-4D05-BCEA-73EDCB2DA7E6}"/>
    <hyperlink ref="G8" r:id="rId32" xr:uid="{BF00F629-CF93-4985-BABF-279FCE3E7D44}"/>
    <hyperlink ref="G23" r:id="rId33" xr:uid="{5A27A988-DF33-4BEC-9B50-56B328B23F8C}"/>
    <hyperlink ref="G28" r:id="rId34" xr:uid="{7969EF22-21DE-490A-9A11-0E32124076BC}"/>
    <hyperlink ref="G46" r:id="rId35" xr:uid="{2656C187-816C-419F-A691-4100C09D3DD9}"/>
  </hyperlink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05BA-864B-4452-A085-F31E11C68B71}">
  <sheetPr codeName="Sheet11">
    <tabColor theme="1"/>
  </sheetPr>
  <dimension ref="A1:H19"/>
  <sheetViews>
    <sheetView workbookViewId="0">
      <selection activeCell="G11" sqref="G11"/>
    </sheetView>
  </sheetViews>
  <sheetFormatPr defaultColWidth="0" defaultRowHeight="13.5" zeroHeight="1" x14ac:dyDescent="0.35"/>
  <cols>
    <col min="1" max="1" width="9" style="5" customWidth="1"/>
    <col min="2" max="2" width="20.25" style="5" customWidth="1"/>
    <col min="3" max="3" width="12" style="5" customWidth="1"/>
    <col min="4" max="4" width="11.25" style="5" bestFit="1" customWidth="1"/>
    <col min="5" max="5" width="17.25" style="5" customWidth="1"/>
    <col min="6" max="6" width="17.25" style="5" bestFit="1" customWidth="1"/>
    <col min="7" max="7" width="14.4375" style="5" customWidth="1"/>
    <col min="8" max="8" width="9" style="5" customWidth="1"/>
    <col min="9" max="16384" width="9" style="5" hidden="1"/>
  </cols>
  <sheetData>
    <row r="1" spans="2:7" x14ac:dyDescent="0.35"/>
    <row r="2" spans="2:7" x14ac:dyDescent="0.35"/>
    <row r="3" spans="2:7" x14ac:dyDescent="0.35"/>
    <row r="4" spans="2:7" ht="13.9" x14ac:dyDescent="0.4">
      <c r="B4" s="12" t="s">
        <v>361</v>
      </c>
      <c r="C4" s="12" t="s">
        <v>362</v>
      </c>
      <c r="D4" s="12" t="s">
        <v>363</v>
      </c>
      <c r="E4" s="96" t="s">
        <v>364</v>
      </c>
      <c r="F4" s="96" t="s">
        <v>365</v>
      </c>
      <c r="G4" s="96" t="s">
        <v>402</v>
      </c>
    </row>
    <row r="5" spans="2:7" x14ac:dyDescent="0.35">
      <c r="B5" s="7" t="s">
        <v>21</v>
      </c>
      <c r="C5" s="7">
        <v>1</v>
      </c>
      <c r="D5" s="8" t="s">
        <v>21</v>
      </c>
      <c r="E5" s="97" t="s">
        <v>21</v>
      </c>
      <c r="F5" s="7" t="s">
        <v>366</v>
      </c>
      <c r="G5" s="7" t="s">
        <v>21</v>
      </c>
    </row>
    <row r="6" spans="2:7" x14ac:dyDescent="0.35">
      <c r="B6" s="7" t="s">
        <v>367</v>
      </c>
      <c r="C6" s="7">
        <v>2</v>
      </c>
      <c r="D6" s="8" t="s">
        <v>368</v>
      </c>
      <c r="E6" s="97" t="s">
        <v>369</v>
      </c>
      <c r="F6" s="7" t="s">
        <v>171</v>
      </c>
      <c r="G6" s="7" t="s">
        <v>391</v>
      </c>
    </row>
    <row r="7" spans="2:7" x14ac:dyDescent="0.35">
      <c r="B7" s="7" t="s">
        <v>370</v>
      </c>
      <c r="C7" s="7">
        <v>3</v>
      </c>
      <c r="D7" s="8" t="s">
        <v>371</v>
      </c>
      <c r="E7" s="97" t="s">
        <v>372</v>
      </c>
      <c r="F7" s="7"/>
      <c r="G7" s="7" t="s">
        <v>392</v>
      </c>
    </row>
    <row r="8" spans="2:7" x14ac:dyDescent="0.35">
      <c r="B8" s="7" t="s">
        <v>373</v>
      </c>
      <c r="C8" s="7">
        <v>2</v>
      </c>
      <c r="D8" s="8" t="s">
        <v>139</v>
      </c>
      <c r="E8" s="97" t="s">
        <v>374</v>
      </c>
      <c r="F8" s="7"/>
      <c r="G8" s="7" t="s">
        <v>393</v>
      </c>
    </row>
    <row r="9" spans="2:7" x14ac:dyDescent="0.35">
      <c r="B9" s="7" t="s">
        <v>375</v>
      </c>
      <c r="C9" s="7"/>
      <c r="D9" s="8" t="s">
        <v>375</v>
      </c>
      <c r="E9" s="97" t="s">
        <v>376</v>
      </c>
      <c r="F9" s="7"/>
      <c r="G9" s="7" t="s">
        <v>394</v>
      </c>
    </row>
    <row r="10" spans="2:7" ht="27" x14ac:dyDescent="0.35">
      <c r="B10" s="7"/>
      <c r="C10" s="7"/>
      <c r="D10" s="97"/>
      <c r="E10" s="8" t="s">
        <v>377</v>
      </c>
      <c r="F10" s="7"/>
      <c r="G10" s="7" t="s">
        <v>403</v>
      </c>
    </row>
    <row r="11" spans="2:7" ht="27" x14ac:dyDescent="0.35">
      <c r="B11" s="7"/>
      <c r="C11" s="7"/>
      <c r="D11" s="97"/>
      <c r="E11" s="8" t="s">
        <v>378</v>
      </c>
      <c r="F11" s="7"/>
      <c r="G11" s="7" t="s">
        <v>395</v>
      </c>
    </row>
    <row r="12" spans="2:7" x14ac:dyDescent="0.35">
      <c r="B12" s="7"/>
      <c r="C12" s="7"/>
      <c r="D12" s="97"/>
      <c r="E12" s="97" t="s">
        <v>379</v>
      </c>
      <c r="F12" s="7"/>
      <c r="G12" s="7" t="s">
        <v>396</v>
      </c>
    </row>
    <row r="13" spans="2:7" x14ac:dyDescent="0.35">
      <c r="B13" s="7"/>
      <c r="C13" s="7"/>
      <c r="D13" s="97"/>
      <c r="E13" s="97" t="s">
        <v>380</v>
      </c>
      <c r="F13" s="7"/>
      <c r="G13" s="7" t="s">
        <v>397</v>
      </c>
    </row>
    <row r="14" spans="2:7" x14ac:dyDescent="0.35">
      <c r="B14" s="7"/>
      <c r="C14" s="7"/>
      <c r="D14" s="7"/>
      <c r="E14" s="97" t="s">
        <v>381</v>
      </c>
      <c r="F14" s="7"/>
      <c r="G14" s="7" t="s">
        <v>398</v>
      </c>
    </row>
    <row r="15" spans="2:7" x14ac:dyDescent="0.35">
      <c r="B15" s="7"/>
      <c r="C15" s="7"/>
      <c r="D15" s="7"/>
      <c r="E15" s="97"/>
      <c r="F15" s="7"/>
      <c r="G15" s="7" t="s">
        <v>399</v>
      </c>
    </row>
    <row r="16" spans="2:7" x14ac:dyDescent="0.35">
      <c r="B16" s="7"/>
      <c r="C16" s="7"/>
      <c r="D16" s="7"/>
      <c r="E16" s="97"/>
      <c r="F16" s="7"/>
      <c r="G16" s="7" t="s">
        <v>400</v>
      </c>
    </row>
    <row r="17" spans="2:7" x14ac:dyDescent="0.35">
      <c r="B17" s="7"/>
      <c r="C17" s="7"/>
      <c r="D17" s="7"/>
      <c r="E17" s="7"/>
      <c r="F17" s="7"/>
      <c r="G17" s="7" t="s">
        <v>401</v>
      </c>
    </row>
    <row r="18" spans="2:7" x14ac:dyDescent="0.35">
      <c r="B18" s="7"/>
      <c r="C18" s="7"/>
      <c r="D18" s="7"/>
      <c r="E18" s="7"/>
      <c r="F18" s="7"/>
      <c r="G18" s="7" t="s">
        <v>380</v>
      </c>
    </row>
    <row r="19" spans="2:7" x14ac:dyDescent="0.35"/>
  </sheetData>
  <sheetProtection algorithmName="SHA-512" hashValue="z+KUE/vZAEmO66XuUVlIe65gnOd/gS1QWErQpROTcMYsCvFzVWboqFlEcnE6uhfctzf3Q4AqCouLIamwY/dOsQ==" saltValue="PjmppuzPnoVMh0+cOuFQbA==" spinCount="100000" sheet="1" objects="1" scenario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60F7-0583-4758-900D-28718ED22F62}">
  <sheetPr codeName="Sheet12">
    <tabColor theme="1"/>
  </sheetPr>
  <dimension ref="A1:K69"/>
  <sheetViews>
    <sheetView topLeftCell="A16" workbookViewId="0">
      <selection activeCell="E68" sqref="E68"/>
    </sheetView>
  </sheetViews>
  <sheetFormatPr defaultColWidth="0" defaultRowHeight="13.5" zeroHeight="1" x14ac:dyDescent="0.35"/>
  <cols>
    <col min="1" max="1" width="4" style="5" customWidth="1"/>
    <col min="2" max="2" width="8" customWidth="1"/>
    <col min="3" max="3" width="25.375" customWidth="1"/>
    <col min="4" max="4" width="55.875" customWidth="1"/>
    <col min="5" max="8" width="9" customWidth="1"/>
    <col min="9" max="9" width="13.75" customWidth="1"/>
    <col min="10" max="10" width="9" style="5" customWidth="1"/>
    <col min="11" max="11" width="9" style="5" hidden="1" customWidth="1"/>
    <col min="12" max="16384" width="9" hidden="1"/>
  </cols>
  <sheetData>
    <row r="1" spans="1:11" s="5" customFormat="1" x14ac:dyDescent="0.35"/>
    <row r="2" spans="1:11" s="17" customFormat="1" ht="46.5" x14ac:dyDescent="0.35">
      <c r="A2" s="98"/>
      <c r="B2" s="98"/>
      <c r="C2" s="102" t="s">
        <v>382</v>
      </c>
      <c r="D2" s="102" t="s">
        <v>383</v>
      </c>
      <c r="E2" s="102" t="s">
        <v>384</v>
      </c>
      <c r="F2" s="102" t="s">
        <v>385</v>
      </c>
      <c r="G2" s="102" t="s">
        <v>386</v>
      </c>
      <c r="H2" s="102" t="s">
        <v>387</v>
      </c>
      <c r="I2" s="102" t="s">
        <v>388</v>
      </c>
      <c r="J2" s="98"/>
      <c r="K2" s="98"/>
    </row>
    <row r="3" spans="1:11" x14ac:dyDescent="0.35">
      <c r="B3" s="1" t="str">
        <f>Resilience!B9</f>
        <v>R.1</v>
      </c>
      <c r="C3" s="99" t="str">
        <f>Resilience!E9</f>
        <v>Select</v>
      </c>
      <c r="D3" s="99" t="str">
        <f>Resilience!C9</f>
        <v>People and organisations living and working safely under long term changes to climate – like hotter, dryer summers and wetter, milder winters</v>
      </c>
      <c r="E3" s="100">
        <f t="shared" ref="E3:E12" si="0">IF(C3=0,"N/A",IF(C3="Positive impact",1,IF(C3="Negative impact",-1,0)))</f>
        <v>0</v>
      </c>
      <c r="F3" s="99">
        <f t="shared" ref="F3:F12" si="1">IF(E3=-1,1,0)</f>
        <v>0</v>
      </c>
      <c r="G3" s="101">
        <f>IF(C3="Not relevant",0,IF(C3=0,0,IF(C3="Select",0,1)))</f>
        <v>0</v>
      </c>
      <c r="H3" s="101"/>
      <c r="I3" s="99">
        <f>IF(C3="Not considered / Not sure",1,0)</f>
        <v>0</v>
      </c>
    </row>
    <row r="4" spans="1:11" x14ac:dyDescent="0.35">
      <c r="B4" s="1" t="str">
        <f>Resilience!B10</f>
        <v>R.2</v>
      </c>
      <c r="C4" s="1" t="str">
        <f>Resilience!E10</f>
        <v>Select</v>
      </c>
      <c r="D4" s="1" t="str">
        <f>Resilience!C10</f>
        <v>Preparing buildings, infrastructure and places to keep operating effectively under, and be better adapted to, long term change to the climate</v>
      </c>
      <c r="E4" s="13">
        <f t="shared" si="0"/>
        <v>0</v>
      </c>
      <c r="F4" s="1">
        <f t="shared" si="1"/>
        <v>0</v>
      </c>
      <c r="G4" s="48">
        <f t="shared" ref="G4:G14" si="2">IF(C4="Not relevant",0,IF(C4=0,0,IF(C4="Select",0,1)))</f>
        <v>0</v>
      </c>
      <c r="H4" s="48"/>
      <c r="I4" s="1">
        <f>IF(C4="Not considered / Not sure",1,0)</f>
        <v>0</v>
      </c>
    </row>
    <row r="5" spans="1:11" x14ac:dyDescent="0.35">
      <c r="B5" s="1" t="str">
        <f>Resilience!B11</f>
        <v>R.3</v>
      </c>
      <c r="C5" s="1" t="str">
        <f>Resilience!E11</f>
        <v>Select</v>
      </c>
      <c r="D5" s="1" t="str">
        <f>Resilience!C11</f>
        <v>People and organisations protecting themselves from climate shocks – like floods, heatwaves, droughts and wildfires, and bouncing back quickly</v>
      </c>
      <c r="E5" s="13">
        <f t="shared" si="0"/>
        <v>0</v>
      </c>
      <c r="F5" s="1">
        <f t="shared" si="1"/>
        <v>0</v>
      </c>
      <c r="G5" s="48">
        <f t="shared" si="2"/>
        <v>0</v>
      </c>
      <c r="H5" s="48"/>
      <c r="I5" s="1">
        <f t="shared" ref="I5:I12" si="3">IF(C5="Not considered / Not sure",1,0)</f>
        <v>0</v>
      </c>
    </row>
    <row r="6" spans="1:11" x14ac:dyDescent="0.35">
      <c r="B6" s="1" t="str">
        <f>Resilience!B12</f>
        <v>R.4</v>
      </c>
      <c r="C6" s="1" t="str">
        <f>Resilience!E12</f>
        <v>Select</v>
      </c>
      <c r="D6" s="1" t="str">
        <f>Resilience!C12</f>
        <v>Buildings, infrastructure and places suffering fewer impacts from climate shocks and helping people to bounce back quickly</v>
      </c>
      <c r="E6" s="13">
        <f t="shared" si="0"/>
        <v>0</v>
      </c>
      <c r="F6" s="1">
        <f t="shared" si="1"/>
        <v>0</v>
      </c>
      <c r="G6" s="48">
        <f t="shared" si="2"/>
        <v>0</v>
      </c>
      <c r="H6" s="48"/>
      <c r="I6" s="1">
        <f t="shared" si="3"/>
        <v>0</v>
      </c>
    </row>
    <row r="7" spans="1:11" x14ac:dyDescent="0.35">
      <c r="B7" s="1" t="str">
        <f>Resilience!B13</f>
        <v>R.5</v>
      </c>
      <c r="C7" s="1" t="str">
        <f>Resilience!E13</f>
        <v>Select</v>
      </c>
      <c r="D7" s="1" t="str">
        <f>Resilience!C13</f>
        <v>Creating or expanding parks, gardens, ponds, rivers, habitats and open spaces</v>
      </c>
      <c r="E7" s="13">
        <f t="shared" si="0"/>
        <v>0</v>
      </c>
      <c r="F7" s="1">
        <f t="shared" si="1"/>
        <v>0</v>
      </c>
      <c r="G7" s="48">
        <f t="shared" si="2"/>
        <v>0</v>
      </c>
      <c r="H7" s="48"/>
      <c r="I7" s="1">
        <f t="shared" si="3"/>
        <v>0</v>
      </c>
    </row>
    <row r="8" spans="1:11" x14ac:dyDescent="0.35">
      <c r="B8" s="1" t="str">
        <f>Resilience!B14</f>
        <v>R.6</v>
      </c>
      <c r="C8" s="1" t="str">
        <f>Resilience!E14</f>
        <v>Select</v>
      </c>
      <c r="D8" s="1" t="str">
        <f>Resilience!C14</f>
        <v>Improving access to parks, gardens, ponds, rivers and open spaces</v>
      </c>
      <c r="E8" s="13">
        <f t="shared" si="0"/>
        <v>0</v>
      </c>
      <c r="F8" s="1">
        <f t="shared" si="1"/>
        <v>0</v>
      </c>
      <c r="G8" s="48">
        <f t="shared" si="2"/>
        <v>0</v>
      </c>
      <c r="H8" s="48"/>
      <c r="I8" s="1">
        <f t="shared" si="3"/>
        <v>0</v>
      </c>
    </row>
    <row r="9" spans="1:11" x14ac:dyDescent="0.35">
      <c r="B9" s="1" t="str">
        <f>Resilience!B15</f>
        <v>R.7</v>
      </c>
      <c r="C9" s="1" t="str">
        <f>Resilience!E15</f>
        <v>Select</v>
      </c>
      <c r="D9" s="1" t="str">
        <f>Resilience!C15</f>
        <v>Preserving, improving and protecting existing ecosystems and habitats</v>
      </c>
      <c r="E9" s="13">
        <f t="shared" si="0"/>
        <v>0</v>
      </c>
      <c r="F9" s="1">
        <f t="shared" si="1"/>
        <v>0</v>
      </c>
      <c r="G9" s="48">
        <f t="shared" si="2"/>
        <v>0</v>
      </c>
      <c r="H9" s="48"/>
      <c r="I9" s="1">
        <f t="shared" si="3"/>
        <v>0</v>
      </c>
    </row>
    <row r="10" spans="1:11" x14ac:dyDescent="0.35">
      <c r="B10" s="1">
        <f>Resilience!B16</f>
        <v>0</v>
      </c>
      <c r="C10" s="1">
        <f>Resilience!E16</f>
        <v>0</v>
      </c>
      <c r="D10" s="1">
        <f>Resilience!C16</f>
        <v>0</v>
      </c>
      <c r="E10" s="13" t="str">
        <f t="shared" si="0"/>
        <v>N/A</v>
      </c>
      <c r="F10" s="1">
        <f t="shared" si="1"/>
        <v>0</v>
      </c>
      <c r="G10" s="48">
        <f t="shared" si="2"/>
        <v>0</v>
      </c>
      <c r="H10" s="48"/>
      <c r="I10" s="1">
        <f t="shared" si="3"/>
        <v>0</v>
      </c>
    </row>
    <row r="11" spans="1:11" x14ac:dyDescent="0.35">
      <c r="B11" s="1">
        <f>Resilience!B17</f>
        <v>0</v>
      </c>
      <c r="C11" s="1">
        <f>Resilience!E17</f>
        <v>0</v>
      </c>
      <c r="D11" s="1">
        <f>Resilience!C17</f>
        <v>0</v>
      </c>
      <c r="E11" s="13" t="str">
        <f t="shared" si="0"/>
        <v>N/A</v>
      </c>
      <c r="F11" s="1">
        <f t="shared" si="1"/>
        <v>0</v>
      </c>
      <c r="G11" s="48">
        <f t="shared" si="2"/>
        <v>0</v>
      </c>
      <c r="H11" s="48"/>
      <c r="I11" s="1">
        <f t="shared" si="3"/>
        <v>0</v>
      </c>
    </row>
    <row r="12" spans="1:11" x14ac:dyDescent="0.35">
      <c r="B12" s="1">
        <f>Resilience!B18</f>
        <v>0</v>
      </c>
      <c r="C12" s="1">
        <f>Resilience!E18</f>
        <v>0</v>
      </c>
      <c r="D12" s="1">
        <f>Resilience!C18</f>
        <v>0</v>
      </c>
      <c r="E12" s="13" t="str">
        <f t="shared" si="0"/>
        <v>N/A</v>
      </c>
      <c r="F12" s="1">
        <f t="shared" si="1"/>
        <v>0</v>
      </c>
      <c r="G12" s="48">
        <f t="shared" si="2"/>
        <v>0</v>
      </c>
      <c r="H12" s="48"/>
      <c r="I12" s="1">
        <f t="shared" si="3"/>
        <v>0</v>
      </c>
    </row>
    <row r="13" spans="1:11" x14ac:dyDescent="0.35">
      <c r="B13" s="55" t="str">
        <f>Resilience!B21</f>
        <v>R.A.1</v>
      </c>
      <c r="C13" s="1" t="str">
        <f>Resilience!E21</f>
        <v>Select</v>
      </c>
      <c r="D13" s="1" t="str">
        <f>Resilience!C21</f>
        <v>If your project involves land development or regeneration, will there be a net loss in the amount or quality of habitats, planting and ecology in the area?</v>
      </c>
      <c r="E13" s="13"/>
      <c r="F13" s="1"/>
      <c r="G13" s="48">
        <f t="shared" si="2"/>
        <v>0</v>
      </c>
      <c r="H13" s="48">
        <f>IF(C13="Yes",1,IF(C13="Not sure",1,0))</f>
        <v>0</v>
      </c>
      <c r="I13" s="1"/>
    </row>
    <row r="14" spans="1:11" x14ac:dyDescent="0.35">
      <c r="B14" s="55" t="str">
        <f>Resilience!B22</f>
        <v>R.A.2</v>
      </c>
      <c r="C14" s="1" t="str">
        <f>Resilience!E22</f>
        <v>Select</v>
      </c>
      <c r="D14" s="1" t="str">
        <f>Resilience!C22</f>
        <v>Could your project disturb a protected species or scientifically important habitat?</v>
      </c>
      <c r="E14" s="13"/>
      <c r="F14" s="1"/>
      <c r="G14" s="48">
        <f t="shared" si="2"/>
        <v>0</v>
      </c>
      <c r="H14" s="48">
        <f>IF(C14="Yes",1,IF(C14="Not sure",1,0))</f>
        <v>0</v>
      </c>
      <c r="I14" s="1"/>
    </row>
    <row r="15" spans="1:11" ht="13.9" x14ac:dyDescent="0.4">
      <c r="B15" s="14"/>
      <c r="C15" s="14"/>
      <c r="D15" s="15" t="s">
        <v>389</v>
      </c>
      <c r="E15" s="16" t="str">
        <f>IF(SUM(G3:G14)=0,"No relevance",IF(SUM(H13:H14)&gt;0,"Red",IF(AVERAGE(E3:E12)&lt;0,"Red",IF(AND(SUM(E3:E12)&gt;=SUM(I3:I12),SUM(F3:F12)&lt;0.1),"Green","Amber"))))</f>
        <v>No relevance</v>
      </c>
      <c r="F15" s="14"/>
      <c r="G15" s="14"/>
      <c r="H15" s="56"/>
      <c r="I15" s="14"/>
    </row>
    <row r="16" spans="1:11" x14ac:dyDescent="0.35">
      <c r="B16" s="1" t="str">
        <f>'Buildings &amp; Energy'!B9</f>
        <v>B.1</v>
      </c>
      <c r="C16" s="1" t="str">
        <f>'Buildings &amp; Energy'!E9</f>
        <v>Select</v>
      </c>
      <c r="D16" s="1" t="str">
        <f>'Buildings &amp; Energy'!C9</f>
        <v>Maintaining, repairing and reusing existing buildings, to extend their lifetime</v>
      </c>
      <c r="E16" s="13">
        <f t="shared" ref="E16:E25" si="4">IF(C16=0,"N/A",IF(C16="Positive impact",1,IF(C16="Negative impact",-1,0)))</f>
        <v>0</v>
      </c>
      <c r="F16" s="1">
        <f t="shared" ref="F16:F25" si="5">IF(E16=-1,1,0)</f>
        <v>0</v>
      </c>
      <c r="G16" s="48">
        <f>IF(C16="Not relevant",0,IF(C16=0,0,IF(C16="Select",0,1)))</f>
        <v>0</v>
      </c>
      <c r="H16" s="48"/>
      <c r="I16" s="1">
        <f>IF(C16="Not considered / Not sure",1,0)</f>
        <v>0</v>
      </c>
    </row>
    <row r="17" spans="2:9" x14ac:dyDescent="0.35">
      <c r="B17" s="1" t="str">
        <f>'Buildings &amp; Energy'!B10</f>
        <v>B.2</v>
      </c>
      <c r="C17" s="1" t="str">
        <f>'Buildings &amp; Energy'!E10</f>
        <v>Select</v>
      </c>
      <c r="D17" s="1" t="str">
        <f>'Buildings &amp; Energy'!C10</f>
        <v>Encouraging occupants to use energy as efficiently as possible</v>
      </c>
      <c r="E17" s="13">
        <f t="shared" si="4"/>
        <v>0</v>
      </c>
      <c r="F17" s="1">
        <f t="shared" si="5"/>
        <v>0</v>
      </c>
      <c r="G17" s="48">
        <f t="shared" ref="G17:G29" si="6">IF(C17="Not relevant",0,IF(C17=0,0,IF(C17="Select",0,1)))</f>
        <v>0</v>
      </c>
      <c r="H17" s="48"/>
      <c r="I17" s="1">
        <f t="shared" ref="I17:I25" si="7">IF(C17="Not considered / Not sure",1,0)</f>
        <v>0</v>
      </c>
    </row>
    <row r="18" spans="2:9" x14ac:dyDescent="0.35">
      <c r="B18" s="1" t="str">
        <f>'Buildings &amp; Energy'!B11</f>
        <v>B.3</v>
      </c>
      <c r="C18" s="1" t="str">
        <f>'Buildings &amp; Energy'!E11</f>
        <v>Select</v>
      </c>
      <c r="D18" s="1" t="str">
        <f>'Buildings &amp; Energy'!C11</f>
        <v>Delivering new buildings that are energy efficient, to EPC B, DEC B or London Plan standards as a minimum</v>
      </c>
      <c r="E18" s="13">
        <f t="shared" si="4"/>
        <v>0</v>
      </c>
      <c r="F18" s="1">
        <f t="shared" si="5"/>
        <v>0</v>
      </c>
      <c r="G18" s="48">
        <f t="shared" si="6"/>
        <v>0</v>
      </c>
      <c r="H18" s="48"/>
      <c r="I18" s="1">
        <f t="shared" si="7"/>
        <v>0</v>
      </c>
    </row>
    <row r="19" spans="2:9" x14ac:dyDescent="0.35">
      <c r="B19" s="1" t="str">
        <f>'Buildings &amp; Energy'!B12</f>
        <v>B.4</v>
      </c>
      <c r="C19" s="1" t="str">
        <f>'Buildings &amp; Energy'!E12</f>
        <v>Select</v>
      </c>
      <c r="D19" s="1" t="str">
        <f>'Buildings &amp; Energy'!C12</f>
        <v>Improving the energy efficiency of existing buildings, to at least EPC B, DEC B or equivalent</v>
      </c>
      <c r="E19" s="13">
        <f t="shared" si="4"/>
        <v>0</v>
      </c>
      <c r="F19" s="1">
        <f t="shared" si="5"/>
        <v>0</v>
      </c>
      <c r="G19" s="48">
        <f t="shared" si="6"/>
        <v>0</v>
      </c>
      <c r="H19" s="48"/>
      <c r="I19" s="1">
        <f t="shared" si="7"/>
        <v>0</v>
      </c>
    </row>
    <row r="20" spans="2:9" x14ac:dyDescent="0.35">
      <c r="B20" s="1" t="str">
        <f>'Buildings &amp; Energy'!B13</f>
        <v>B.5</v>
      </c>
      <c r="C20" s="1" t="str">
        <f>'Buildings &amp; Energy'!E13</f>
        <v>Select</v>
      </c>
      <c r="D20" s="1" t="str">
        <f>'Buildings &amp; Energy'!C13</f>
        <v>Ending the use of gas/oil boilers and/or diesel generators, instead installing/replacing them with electric or renewable alternatives (like electric equivalents, heat pumps and connections to heat networks, but not hydrogen boilers)</v>
      </c>
      <c r="E20" s="13">
        <f t="shared" si="4"/>
        <v>0</v>
      </c>
      <c r="F20" s="1">
        <f t="shared" si="5"/>
        <v>0</v>
      </c>
      <c r="G20" s="48">
        <f t="shared" si="6"/>
        <v>0</v>
      </c>
      <c r="H20" s="48"/>
      <c r="I20" s="1">
        <f t="shared" si="7"/>
        <v>0</v>
      </c>
    </row>
    <row r="21" spans="2:9" x14ac:dyDescent="0.35">
      <c r="B21" s="1" t="str">
        <f>'Buildings &amp; Energy'!B14</f>
        <v>B.6</v>
      </c>
      <c r="C21" s="1" t="str">
        <f>'Buildings &amp; Energy'!E14</f>
        <v>Select</v>
      </c>
      <c r="D21" s="1" t="str">
        <f>'Buildings &amp; Energy'!C14</f>
        <v>Installing renewable energy sources on buildings (like solar panels, solar thermal water heaters and heat pumps)</v>
      </c>
      <c r="E21" s="13">
        <f t="shared" si="4"/>
        <v>0</v>
      </c>
      <c r="F21" s="1">
        <f t="shared" si="5"/>
        <v>0</v>
      </c>
      <c r="G21" s="48">
        <f t="shared" si="6"/>
        <v>0</v>
      </c>
      <c r="H21" s="48"/>
      <c r="I21" s="1">
        <f t="shared" si="7"/>
        <v>0</v>
      </c>
    </row>
    <row r="22" spans="2:9" x14ac:dyDescent="0.35">
      <c r="B22" s="1" t="str">
        <f>'Buildings &amp; Energy'!B15</f>
        <v>B.7</v>
      </c>
      <c r="C22" s="1" t="str">
        <f>'Buildings &amp; Energy'!E15</f>
        <v>Select</v>
      </c>
      <c r="D22" s="1" t="str">
        <f>'Buildings &amp; Energy'!C15</f>
        <v>Using reused, recycled and low carbon materials, for both retrofits and to London Plan benchmarks for new buildings</v>
      </c>
      <c r="E22" s="13">
        <f t="shared" si="4"/>
        <v>0</v>
      </c>
      <c r="F22" s="1">
        <f t="shared" si="5"/>
        <v>0</v>
      </c>
      <c r="G22" s="48">
        <f t="shared" si="6"/>
        <v>0</v>
      </c>
      <c r="H22" s="48"/>
      <c r="I22" s="1">
        <f t="shared" si="7"/>
        <v>0</v>
      </c>
    </row>
    <row r="23" spans="2:9" x14ac:dyDescent="0.35">
      <c r="B23" s="1" t="str">
        <f>'Buildings &amp; Energy'!B16</f>
        <v>B.8</v>
      </c>
      <c r="C23" s="1" t="str">
        <f>'Buildings &amp; Energy'!E16</f>
        <v>Select</v>
      </c>
      <c r="D23" s="1" t="str">
        <f>'Buildings &amp; Energy'!C16</f>
        <v>Cutting polluting machinery from construction sites</v>
      </c>
      <c r="E23" s="13">
        <f t="shared" si="4"/>
        <v>0</v>
      </c>
      <c r="F23" s="1">
        <f t="shared" si="5"/>
        <v>0</v>
      </c>
      <c r="G23" s="48">
        <f t="shared" si="6"/>
        <v>0</v>
      </c>
      <c r="H23" s="48"/>
      <c r="I23" s="1">
        <f t="shared" si="7"/>
        <v>0</v>
      </c>
    </row>
    <row r="24" spans="2:9" x14ac:dyDescent="0.35">
      <c r="B24" s="1">
        <f>'Buildings &amp; Energy'!B17</f>
        <v>0</v>
      </c>
      <c r="C24" s="1">
        <f>'Buildings &amp; Energy'!E17</f>
        <v>0</v>
      </c>
      <c r="D24" s="1">
        <f>'Buildings &amp; Energy'!C17</f>
        <v>0</v>
      </c>
      <c r="E24" s="13" t="str">
        <f t="shared" si="4"/>
        <v>N/A</v>
      </c>
      <c r="F24" s="1">
        <f t="shared" si="5"/>
        <v>0</v>
      </c>
      <c r="G24" s="48">
        <f t="shared" si="6"/>
        <v>0</v>
      </c>
      <c r="H24" s="48"/>
      <c r="I24" s="1">
        <f t="shared" si="7"/>
        <v>0</v>
      </c>
    </row>
    <row r="25" spans="2:9" x14ac:dyDescent="0.35">
      <c r="B25" s="1">
        <f>'Buildings &amp; Energy'!B18</f>
        <v>0</v>
      </c>
      <c r="C25" s="1">
        <f>'Buildings &amp; Energy'!E18</f>
        <v>0</v>
      </c>
      <c r="D25" s="1">
        <f>'Buildings &amp; Energy'!C18</f>
        <v>0</v>
      </c>
      <c r="E25" s="13" t="str">
        <f t="shared" si="4"/>
        <v>N/A</v>
      </c>
      <c r="F25" s="1">
        <f t="shared" si="5"/>
        <v>0</v>
      </c>
      <c r="G25" s="48">
        <f t="shared" si="6"/>
        <v>0</v>
      </c>
      <c r="H25" s="48"/>
      <c r="I25" s="1">
        <f t="shared" si="7"/>
        <v>0</v>
      </c>
    </row>
    <row r="26" spans="2:9" x14ac:dyDescent="0.35">
      <c r="B26" s="55" t="str">
        <f>'Buildings &amp; Energy'!B21</f>
        <v>B.A.1</v>
      </c>
      <c r="C26" s="1" t="str">
        <f>'Buildings &amp; Energy'!E21</f>
        <v>Select</v>
      </c>
      <c r="D26" s="1" t="str">
        <f>'Buildings &amp; Energy'!C21</f>
        <v>Does your project involve or encourage the demolition of an existing building(s)?</v>
      </c>
      <c r="E26" s="13">
        <f>IF(C26=0,"N/A",IF(C26="No",1,IF(C26="Yes",-1,0)))</f>
        <v>0</v>
      </c>
      <c r="F26" s="1">
        <f>IF(E26=-1,1,0)</f>
        <v>0</v>
      </c>
      <c r="G26" s="48">
        <f>IF(C26="Not relevant",0,IF(C26=0,0,IF(C26="Select",0,1)))</f>
        <v>0</v>
      </c>
      <c r="H26" s="48"/>
      <c r="I26" s="1">
        <f>IF(C26="Not sure",1,0)</f>
        <v>0</v>
      </c>
    </row>
    <row r="27" spans="2:9" x14ac:dyDescent="0.35">
      <c r="B27" s="55" t="str">
        <f>'Buildings &amp; Energy'!B22</f>
        <v>B.A.2</v>
      </c>
      <c r="C27" s="1" t="str">
        <f>'Buildings &amp; Energy'!E22</f>
        <v>Select</v>
      </c>
      <c r="D27" s="1" t="str">
        <f>'Buildings &amp; Energy'!C22</f>
        <v>Will your project involve procuring a boiler or generator that runs on fossil fuels?</v>
      </c>
      <c r="E27" s="13"/>
      <c r="F27" s="1"/>
      <c r="G27" s="48">
        <f t="shared" si="6"/>
        <v>0</v>
      </c>
      <c r="H27" s="48">
        <f>IF(C27="Yes",1,IF(C27="Not sure",1,0))</f>
        <v>0</v>
      </c>
      <c r="I27" s="1"/>
    </row>
    <row r="28" spans="2:9" x14ac:dyDescent="0.35">
      <c r="B28" s="55" t="str">
        <f>'Buildings &amp; Energy'!B23</f>
        <v>B.A.3</v>
      </c>
      <c r="C28" s="1" t="str">
        <f>'Buildings &amp; Energy'!E23</f>
        <v>Select</v>
      </c>
      <c r="D28" s="1" t="str">
        <f>'Buildings &amp; Energy'!C23</f>
        <v>If your project involves construction or regeneration, will it comply with London Plan energy and whole life carbon standards (even if not referable)?</v>
      </c>
      <c r="E28" s="13"/>
      <c r="F28" s="1"/>
      <c r="G28" s="48">
        <f>IF(C28="Not relevant",0,IF(C28=0,0,IF(C28="Select",0,1)))</f>
        <v>0</v>
      </c>
      <c r="H28" s="48">
        <f>IF(C28="No",1,IF(C28="Not sure",1,0))</f>
        <v>0</v>
      </c>
      <c r="I28" s="1"/>
    </row>
    <row r="29" spans="2:9" x14ac:dyDescent="0.35">
      <c r="B29" s="55" t="str">
        <f>'Buildings &amp; Energy'!B24</f>
        <v>B.A.4</v>
      </c>
      <c r="C29" s="1" t="str">
        <f>'Buildings &amp; Energy'!E24</f>
        <v>Select</v>
      </c>
      <c r="D29" s="1" t="str">
        <f>'Buildings &amp; Energy'!C24</f>
        <v>If your project involves delivering a retrofit, will it target EPC B, DEC B or better?</v>
      </c>
      <c r="E29" s="13"/>
      <c r="F29" s="1"/>
      <c r="G29" s="48">
        <f t="shared" si="6"/>
        <v>0</v>
      </c>
      <c r="H29" s="48">
        <f>IF(C29="No",1,IF(C29="Not sure",1,0))</f>
        <v>0</v>
      </c>
      <c r="I29" s="1"/>
    </row>
    <row r="30" spans="2:9" ht="13.9" x14ac:dyDescent="0.4">
      <c r="B30" s="14"/>
      <c r="C30" s="14"/>
      <c r="D30" s="15" t="s">
        <v>389</v>
      </c>
      <c r="E30" s="16" t="str">
        <f>IF(SUM(G16:G29)=0,"No relevance",IF(SUM(H27:H29)&gt;0,"Red",IF(AVERAGE(E16:E26)&lt;0,"Red",IF(AND(SUM(E16:E25)&gt;=SUM(I16:I26),SUM(F16:F26)&lt;0.1),"Green","Amber"))))</f>
        <v>No relevance</v>
      </c>
      <c r="F30" s="14"/>
      <c r="G30" s="14"/>
      <c r="H30" s="56"/>
      <c r="I30" s="14"/>
    </row>
    <row r="31" spans="2:9" x14ac:dyDescent="0.35">
      <c r="B31" s="22" t="str">
        <f>Transport!B9</f>
        <v>T.1</v>
      </c>
      <c r="C31" s="36" t="str">
        <f>Transport!E9</f>
        <v>Select</v>
      </c>
      <c r="D31" s="22" t="str">
        <f>Transport!C9</f>
        <v>Creating new, accessible public transport stops and routes, or improving existing transport services</v>
      </c>
      <c r="E31" s="13">
        <f t="shared" ref="E31:E40" si="8">IF(C31=0,"N/A",IF(C31="Positive impact",1,IF(C31="Negative impact",-1,0)))</f>
        <v>0</v>
      </c>
      <c r="F31" s="1">
        <f t="shared" ref="F31:F40" si="9">IF(E31=-1,1,0)</f>
        <v>0</v>
      </c>
      <c r="G31" s="48">
        <f>IF(C31="Not relevant",0,IF(C31=0,0,IF(C31="Select",0,1)))</f>
        <v>0</v>
      </c>
      <c r="H31" s="48"/>
      <c r="I31" s="1">
        <f>IF(C31="Not considered / Not sure",1,0)</f>
        <v>0</v>
      </c>
    </row>
    <row r="32" spans="2:9" x14ac:dyDescent="0.35">
      <c r="B32" s="22" t="s">
        <v>99</v>
      </c>
      <c r="C32" s="36" t="str">
        <f>Transport!E10</f>
        <v>Select</v>
      </c>
      <c r="D32" s="22" t="str">
        <f>Transport!C10</f>
        <v>Extending, improving or creating new routes for cycling, walking and people using wheelchairs, prams or mobility aids</v>
      </c>
      <c r="E32" s="13">
        <f t="shared" si="8"/>
        <v>0</v>
      </c>
      <c r="F32" s="1">
        <f t="shared" si="9"/>
        <v>0</v>
      </c>
      <c r="G32" s="48">
        <f t="shared" ref="G32:G42" si="10">IF(C32="Not relevant",0,IF(C32=0,0,IF(C32="Select",0,1)))</f>
        <v>0</v>
      </c>
      <c r="H32" s="48"/>
      <c r="I32" s="1">
        <f t="shared" ref="I32:I40" si="11">IF(C32="Not considered / Not sure",1,0)</f>
        <v>0</v>
      </c>
    </row>
    <row r="33" spans="2:9" x14ac:dyDescent="0.35">
      <c r="B33" s="22" t="s">
        <v>101</v>
      </c>
      <c r="C33" s="36" t="str">
        <f>Transport!E11</f>
        <v>Select</v>
      </c>
      <c r="D33" s="22" t="str">
        <f>Transport!C11</f>
        <v>Increasing access to local schools, shops, leisure centres, offices and other sites without the need for a car</v>
      </c>
      <c r="E33" s="13">
        <f t="shared" si="8"/>
        <v>0</v>
      </c>
      <c r="F33" s="1">
        <f t="shared" si="9"/>
        <v>0</v>
      </c>
      <c r="G33" s="48">
        <f t="shared" si="10"/>
        <v>0</v>
      </c>
      <c r="H33" s="48"/>
      <c r="I33" s="1">
        <f t="shared" si="11"/>
        <v>0</v>
      </c>
    </row>
    <row r="34" spans="2:9" x14ac:dyDescent="0.35">
      <c r="B34" s="22" t="s">
        <v>103</v>
      </c>
      <c r="C34" s="36" t="str">
        <f>Transport!E12</f>
        <v>Select</v>
      </c>
      <c r="D34" s="22" t="str">
        <f>Transport!C12</f>
        <v>Creating or increasing access to shared transport schemes - like car-clubs, ride sharing and bike or scooter sharing</v>
      </c>
      <c r="E34" s="13">
        <f t="shared" si="8"/>
        <v>0</v>
      </c>
      <c r="F34" s="1">
        <f t="shared" si="9"/>
        <v>0</v>
      </c>
      <c r="G34" s="48">
        <f t="shared" si="10"/>
        <v>0</v>
      </c>
      <c r="H34" s="48"/>
      <c r="I34" s="1">
        <f t="shared" si="11"/>
        <v>0</v>
      </c>
    </row>
    <row r="35" spans="2:9" x14ac:dyDescent="0.35">
      <c r="B35" s="22" t="s">
        <v>105</v>
      </c>
      <c r="C35" s="36" t="str">
        <f>Transport!E13</f>
        <v>Select</v>
      </c>
      <c r="D35" s="22" t="str">
        <f>Transport!C13</f>
        <v>Providing facilities to make cycling more affordable and convenient (e.g. secure, dry, bike storage)</v>
      </c>
      <c r="E35" s="13">
        <f t="shared" si="8"/>
        <v>0</v>
      </c>
      <c r="F35" s="1">
        <f t="shared" si="9"/>
        <v>0</v>
      </c>
      <c r="G35" s="48">
        <f t="shared" si="10"/>
        <v>0</v>
      </c>
      <c r="H35" s="48"/>
      <c r="I35" s="1">
        <f t="shared" si="11"/>
        <v>0</v>
      </c>
    </row>
    <row r="36" spans="2:9" x14ac:dyDescent="0.35">
      <c r="B36" s="22" t="s">
        <v>107</v>
      </c>
      <c r="C36" s="36" t="str">
        <f>Transport!E14</f>
        <v>Select</v>
      </c>
      <c r="D36" s="22" t="str">
        <f>Transport!C14</f>
        <v>Increasing the uptake of Electric Vehicles</v>
      </c>
      <c r="E36" s="13">
        <f t="shared" si="8"/>
        <v>0</v>
      </c>
      <c r="F36" s="1">
        <f t="shared" si="9"/>
        <v>0</v>
      </c>
      <c r="G36" s="48">
        <f t="shared" si="10"/>
        <v>0</v>
      </c>
      <c r="H36" s="48"/>
      <c r="I36" s="1">
        <f t="shared" si="11"/>
        <v>0</v>
      </c>
    </row>
    <row r="37" spans="2:9" x14ac:dyDescent="0.35">
      <c r="B37" s="22" t="s">
        <v>109</v>
      </c>
      <c r="C37" s="36" t="str">
        <f>Transport!E15</f>
        <v>Select</v>
      </c>
      <c r="D37" s="22" t="str">
        <f>Transport!C15</f>
        <v>Ending the use of fossil fuelled vehicles, including petrol and diesel cars, oil-powered shipping and diesel-powered rail</v>
      </c>
      <c r="E37" s="13">
        <f t="shared" si="8"/>
        <v>0</v>
      </c>
      <c r="F37" s="1">
        <f t="shared" si="9"/>
        <v>0</v>
      </c>
      <c r="G37" s="48">
        <f t="shared" si="10"/>
        <v>0</v>
      </c>
      <c r="H37" s="48"/>
      <c r="I37" s="1">
        <f t="shared" si="11"/>
        <v>0</v>
      </c>
    </row>
    <row r="38" spans="2:9" x14ac:dyDescent="0.35">
      <c r="B38" s="22" t="s">
        <v>111</v>
      </c>
      <c r="C38" s="36" t="str">
        <f>Transport!E16</f>
        <v>Select</v>
      </c>
      <c r="D38" s="22" t="str">
        <f>Transport!C16</f>
        <v>Using electric vehicles, cargo bikes or other low carbon options for deliveries and collections</v>
      </c>
      <c r="E38" s="13">
        <f t="shared" si="8"/>
        <v>0</v>
      </c>
      <c r="F38" s="1">
        <f t="shared" si="9"/>
        <v>0</v>
      </c>
      <c r="G38" s="48">
        <f t="shared" si="10"/>
        <v>0</v>
      </c>
      <c r="H38" s="48"/>
      <c r="I38" s="1">
        <f t="shared" si="11"/>
        <v>0</v>
      </c>
    </row>
    <row r="39" spans="2:9" x14ac:dyDescent="0.35">
      <c r="B39" s="22" t="s">
        <v>113</v>
      </c>
      <c r="C39" s="36">
        <f>Transport!E17</f>
        <v>0</v>
      </c>
      <c r="D39" s="22">
        <f>Transport!C17</f>
        <v>0</v>
      </c>
      <c r="E39" s="13" t="str">
        <f t="shared" si="8"/>
        <v>N/A</v>
      </c>
      <c r="F39" s="1">
        <f t="shared" si="9"/>
        <v>0</v>
      </c>
      <c r="G39" s="48">
        <f t="shared" si="10"/>
        <v>0</v>
      </c>
      <c r="H39" s="48"/>
      <c r="I39" s="1">
        <f t="shared" si="11"/>
        <v>0</v>
      </c>
    </row>
    <row r="40" spans="2:9" x14ac:dyDescent="0.35">
      <c r="B40" s="22" t="s">
        <v>114</v>
      </c>
      <c r="C40" s="36">
        <f>Transport!E18</f>
        <v>0</v>
      </c>
      <c r="D40" s="22">
        <f>Transport!C18</f>
        <v>0</v>
      </c>
      <c r="E40" s="13" t="str">
        <f t="shared" si="8"/>
        <v>N/A</v>
      </c>
      <c r="F40" s="1">
        <f t="shared" si="9"/>
        <v>0</v>
      </c>
      <c r="G40" s="48">
        <f t="shared" si="10"/>
        <v>0</v>
      </c>
      <c r="H40" s="48"/>
      <c r="I40" s="1">
        <f t="shared" si="11"/>
        <v>0</v>
      </c>
    </row>
    <row r="41" spans="2:9" x14ac:dyDescent="0.35">
      <c r="B41" s="55" t="str">
        <f>Transport!B21</f>
        <v>T.A.1</v>
      </c>
      <c r="C41" s="36" t="str">
        <f>Transport!E21</f>
        <v>Select</v>
      </c>
      <c r="D41" s="22" t="str">
        <f>Transport!C21</f>
        <v>Will your project result in more motorised vehicle traffic?</v>
      </c>
      <c r="E41" s="13"/>
      <c r="F41" s="1"/>
      <c r="G41" s="48">
        <f t="shared" si="10"/>
        <v>0</v>
      </c>
      <c r="H41" s="48">
        <f>IF(C41="Yes",1,IF(C41="Not sure",1,0))</f>
        <v>0</v>
      </c>
      <c r="I41" s="1"/>
    </row>
    <row r="42" spans="2:9" x14ac:dyDescent="0.35">
      <c r="B42" s="55" t="str">
        <f>Transport!B22</f>
        <v>T.A.2</v>
      </c>
      <c r="C42" s="36" t="str">
        <f>Transport!E22</f>
        <v>Select</v>
      </c>
      <c r="D42" s="22" t="str">
        <f>Transport!C22</f>
        <v>Will your project involve buying or hiring a fossil fuel-powered vehicle?</v>
      </c>
      <c r="E42" s="13"/>
      <c r="F42" s="1"/>
      <c r="G42" s="48">
        <f t="shared" si="10"/>
        <v>0</v>
      </c>
      <c r="H42" s="48">
        <f>IF(C42="Yes",1,IF(C42="Not sure",1,0))</f>
        <v>0</v>
      </c>
      <c r="I42" s="1"/>
    </row>
    <row r="43" spans="2:9" ht="13.9" x14ac:dyDescent="0.4">
      <c r="B43" s="35"/>
      <c r="C43" s="35"/>
      <c r="D43" s="37" t="s">
        <v>389</v>
      </c>
      <c r="E43" s="16" t="str">
        <f>IF(SUM(G31:G42)=0,"No relevance",IF(SUM(H41:H42)&gt;0,"Red",IF(AVERAGE(E31:E40)&lt;0,"Red",IF(AND(SUM(E31:E40)&gt;=SUM(I31:I40),SUM(F31:F40)&lt;0.1),"Green","Amber"))))</f>
        <v>No relevance</v>
      </c>
      <c r="F43" s="14"/>
      <c r="G43" s="14"/>
      <c r="H43" s="56"/>
      <c r="I43" s="14"/>
    </row>
    <row r="44" spans="2:9" x14ac:dyDescent="0.35">
      <c r="B44" s="22" t="str">
        <f>Waste!B9</f>
        <v>W.1</v>
      </c>
      <c r="C44" s="22" t="str">
        <f>Waste!E9</f>
        <v>Select</v>
      </c>
      <c r="D44" s="22" t="str">
        <f>Waste!C9</f>
        <v>Using the same products for as long as possible</v>
      </c>
      <c r="E44" s="13">
        <f t="shared" ref="E44:E53" si="12">IF(C44=0,"N/A",IF(C44="Positive impact",1,IF(C44="Negative impact",-1,0)))</f>
        <v>0</v>
      </c>
      <c r="F44" s="1">
        <f t="shared" ref="F44:F53" si="13">IF(E44=-1,1,0)</f>
        <v>0</v>
      </c>
      <c r="G44" s="48">
        <f>IF(C44="Not relevant",0,IF(C44=0,0,IF(C44="Select",0,1)))</f>
        <v>0</v>
      </c>
      <c r="H44" s="48"/>
      <c r="I44" s="1">
        <f>IF(C44="Not considered / Not sure",1,0)</f>
        <v>0</v>
      </c>
    </row>
    <row r="45" spans="2:9" x14ac:dyDescent="0.35">
      <c r="B45" s="22" t="str">
        <f>Waste!B10</f>
        <v>W.2</v>
      </c>
      <c r="C45" s="22" t="str">
        <f>Waste!E10</f>
        <v>Select</v>
      </c>
      <c r="D45" s="22" t="str">
        <f>Waste!C10</f>
        <v>Switching to reused, recycled and bio-based products</v>
      </c>
      <c r="E45" s="13">
        <f t="shared" si="12"/>
        <v>0</v>
      </c>
      <c r="F45" s="1">
        <f t="shared" si="13"/>
        <v>0</v>
      </c>
      <c r="G45" s="48">
        <f t="shared" ref="G45:G54" si="14">IF(C45="Not relevant",0,IF(C45=0,0,IF(C45="Select",0,1)))</f>
        <v>0</v>
      </c>
      <c r="H45" s="48"/>
      <c r="I45" s="1">
        <f t="shared" ref="I45:I53" si="15">IF(C45="Not considered / Not sure",1,0)</f>
        <v>0</v>
      </c>
    </row>
    <row r="46" spans="2:9" x14ac:dyDescent="0.35">
      <c r="B46" s="22" t="str">
        <f>Waste!B11</f>
        <v>W.3</v>
      </c>
      <c r="C46" s="22" t="str">
        <f>Waste!E11</f>
        <v>Select</v>
      </c>
      <c r="D46" s="22" t="str">
        <f>Waste!C11</f>
        <v>Ending the supply or use of single use plastics and packaging</v>
      </c>
      <c r="E46" s="13">
        <f t="shared" si="12"/>
        <v>0</v>
      </c>
      <c r="F46" s="1">
        <f t="shared" si="13"/>
        <v>0</v>
      </c>
      <c r="G46" s="48">
        <f t="shared" si="14"/>
        <v>0</v>
      </c>
      <c r="H46" s="48"/>
      <c r="I46" s="1">
        <f t="shared" si="15"/>
        <v>0</v>
      </c>
    </row>
    <row r="47" spans="2:9" x14ac:dyDescent="0.35">
      <c r="B47" s="22" t="str">
        <f>Waste!B12</f>
        <v>W.4</v>
      </c>
      <c r="C47" s="22" t="str">
        <f>Waste!E12</f>
        <v>Select</v>
      </c>
      <c r="D47" s="22" t="str">
        <f>Waste!C12</f>
        <v>Minimising, reusing and recycling waste, including construction waste</v>
      </c>
      <c r="E47" s="13">
        <f t="shared" si="12"/>
        <v>0</v>
      </c>
      <c r="F47" s="1">
        <f t="shared" si="13"/>
        <v>0</v>
      </c>
      <c r="G47" s="48">
        <f t="shared" si="14"/>
        <v>0</v>
      </c>
      <c r="H47" s="48"/>
      <c r="I47" s="1">
        <f t="shared" si="15"/>
        <v>0</v>
      </c>
    </row>
    <row r="48" spans="2:9" x14ac:dyDescent="0.35">
      <c r="B48" s="22">
        <f>Waste!B13</f>
        <v>0</v>
      </c>
      <c r="C48" s="22">
        <f>Waste!E13</f>
        <v>0</v>
      </c>
      <c r="D48" s="22">
        <f>Waste!C13</f>
        <v>0</v>
      </c>
      <c r="E48" s="13" t="str">
        <f t="shared" si="12"/>
        <v>N/A</v>
      </c>
      <c r="F48" s="1">
        <f t="shared" si="13"/>
        <v>0</v>
      </c>
      <c r="G48" s="48">
        <f t="shared" si="14"/>
        <v>0</v>
      </c>
      <c r="H48" s="48"/>
      <c r="I48" s="1">
        <f t="shared" si="15"/>
        <v>0</v>
      </c>
    </row>
    <row r="49" spans="2:9" x14ac:dyDescent="0.35">
      <c r="B49" s="22">
        <f>Waste!B14</f>
        <v>0</v>
      </c>
      <c r="C49" s="22">
        <f>Waste!E14</f>
        <v>0</v>
      </c>
      <c r="D49" s="22">
        <f>Waste!C14</f>
        <v>0</v>
      </c>
      <c r="E49" s="13" t="str">
        <f t="shared" si="12"/>
        <v>N/A</v>
      </c>
      <c r="F49" s="1">
        <f t="shared" si="13"/>
        <v>0</v>
      </c>
      <c r="G49" s="48">
        <f t="shared" si="14"/>
        <v>0</v>
      </c>
      <c r="H49" s="48"/>
      <c r="I49" s="1">
        <f t="shared" si="15"/>
        <v>0</v>
      </c>
    </row>
    <row r="50" spans="2:9" x14ac:dyDescent="0.35">
      <c r="B50" s="22">
        <f>Waste!B15</f>
        <v>0</v>
      </c>
      <c r="C50" s="22">
        <f>Waste!E15</f>
        <v>0</v>
      </c>
      <c r="D50" s="22">
        <f>Waste!C15</f>
        <v>0</v>
      </c>
      <c r="E50" s="13" t="str">
        <f t="shared" si="12"/>
        <v>N/A</v>
      </c>
      <c r="F50" s="1">
        <f t="shared" si="13"/>
        <v>0</v>
      </c>
      <c r="G50" s="48">
        <f t="shared" si="14"/>
        <v>0</v>
      </c>
      <c r="H50" s="48"/>
      <c r="I50" s="1">
        <f t="shared" si="15"/>
        <v>0</v>
      </c>
    </row>
    <row r="51" spans="2:9" x14ac:dyDescent="0.35">
      <c r="B51" s="22">
        <f>Waste!B16</f>
        <v>0</v>
      </c>
      <c r="C51" s="22">
        <f>Waste!E16</f>
        <v>0</v>
      </c>
      <c r="D51" s="22">
        <f>Waste!C16</f>
        <v>0</v>
      </c>
      <c r="E51" s="13" t="str">
        <f t="shared" si="12"/>
        <v>N/A</v>
      </c>
      <c r="F51" s="1">
        <f t="shared" si="13"/>
        <v>0</v>
      </c>
      <c r="G51" s="48">
        <f t="shared" si="14"/>
        <v>0</v>
      </c>
      <c r="H51" s="48"/>
      <c r="I51" s="1">
        <f t="shared" si="15"/>
        <v>0</v>
      </c>
    </row>
    <row r="52" spans="2:9" x14ac:dyDescent="0.35">
      <c r="B52" s="22">
        <f>Waste!B17</f>
        <v>0</v>
      </c>
      <c r="C52" s="22">
        <f>Waste!E17</f>
        <v>0</v>
      </c>
      <c r="D52" s="22">
        <f>Waste!C17</f>
        <v>0</v>
      </c>
      <c r="E52" s="13" t="str">
        <f t="shared" si="12"/>
        <v>N/A</v>
      </c>
      <c r="F52" s="1">
        <f t="shared" si="13"/>
        <v>0</v>
      </c>
      <c r="G52" s="48">
        <f t="shared" si="14"/>
        <v>0</v>
      </c>
      <c r="H52" s="48"/>
      <c r="I52" s="1">
        <f t="shared" si="15"/>
        <v>0</v>
      </c>
    </row>
    <row r="53" spans="2:9" ht="14.25" x14ac:dyDescent="0.45">
      <c r="B53" s="22">
        <f>Waste!B18</f>
        <v>0</v>
      </c>
      <c r="C53" s="22">
        <f>Waste!E18</f>
        <v>0</v>
      </c>
      <c r="D53" s="22">
        <f>Waste!C18</f>
        <v>0</v>
      </c>
      <c r="E53" s="13" t="str">
        <f t="shared" si="12"/>
        <v>N/A</v>
      </c>
      <c r="F53" s="1">
        <f t="shared" si="13"/>
        <v>0</v>
      </c>
      <c r="G53" s="48">
        <f t="shared" si="14"/>
        <v>0</v>
      </c>
      <c r="H53" s="48"/>
      <c r="I53" s="1">
        <f t="shared" si="15"/>
        <v>0</v>
      </c>
    </row>
    <row r="54" spans="2:9" ht="14.25" x14ac:dyDescent="0.45">
      <c r="B54" s="55" t="str">
        <f>Waste!B21</f>
        <v>W.A.1</v>
      </c>
      <c r="C54" s="22" t="str">
        <f>Waste!E21</f>
        <v>Select</v>
      </c>
      <c r="D54" s="22" t="str">
        <f>Waste!C21</f>
        <v>Will your project increase the amount of waste sent to landfill?</v>
      </c>
      <c r="E54" s="13"/>
      <c r="F54" s="1"/>
      <c r="G54" s="48">
        <f t="shared" si="14"/>
        <v>0</v>
      </c>
      <c r="H54" s="48">
        <f>IF(C54="Yes",1,IF(C54="Not sure",1,0))</f>
        <v>0</v>
      </c>
      <c r="I54" s="1"/>
    </row>
    <row r="55" spans="2:9" ht="14.25" x14ac:dyDescent="0.45">
      <c r="B55" s="14"/>
      <c r="C55" s="14"/>
      <c r="D55" s="15" t="s">
        <v>389</v>
      </c>
      <c r="E55" s="16" t="str">
        <f>IF(SUM(G44:G54)=0,"No relevance",IF(SUM(H54)&gt;0,"Red",IF(AVERAGE(E44:E53)&lt;0,"Red",IF(AND(SUM(E44:E53)&gt;=SUM(I44:I53),SUM(F44:F53)&lt;0.1),"Green","Amber"))))</f>
        <v>No relevance</v>
      </c>
      <c r="F55" s="14"/>
      <c r="G55" s="14"/>
      <c r="H55" s="14"/>
      <c r="I55" s="14"/>
    </row>
    <row r="56" spans="2:9" x14ac:dyDescent="0.35">
      <c r="B56" s="1" t="str">
        <f>People!B9</f>
        <v>P.1</v>
      </c>
      <c r="C56" s="1" t="str">
        <f>People!E9</f>
        <v>Select</v>
      </c>
      <c r="D56" s="1" t="str">
        <f>People!C9</f>
        <v>Increasing knowledge and understanding of climate action, including training people to install and use green technologies</v>
      </c>
      <c r="E56" s="13">
        <f t="shared" ref="E56:E65" si="16">IF(C56=0,"N/A",IF(C56="Positive impact",1,IF(C56="Negative impact",-1,0)))</f>
        <v>0</v>
      </c>
      <c r="F56" s="1">
        <f t="shared" ref="F56:F65" si="17">IF(E56=-1,1,0)</f>
        <v>0</v>
      </c>
      <c r="G56" s="48">
        <f>IF(C56="Not relevant",0,IF(C56=0,0,IF(C56="Select",0,1)))</f>
        <v>0</v>
      </c>
      <c r="H56" s="48"/>
      <c r="I56" s="1">
        <f>IF(C56="Not considered / Not sure",1,0)</f>
        <v>0</v>
      </c>
    </row>
    <row r="57" spans="2:9" x14ac:dyDescent="0.35">
      <c r="B57" s="1" t="str">
        <f>People!B10</f>
        <v>P.2</v>
      </c>
      <c r="C57" s="1" t="str">
        <f>People!E10</f>
        <v>Select</v>
      </c>
      <c r="D57" s="1" t="str">
        <f>People!C10</f>
        <v>Engaging stakeholders and communities on the climate emergency and how to tackle and adapt to it</v>
      </c>
      <c r="E57" s="13">
        <f t="shared" si="16"/>
        <v>0</v>
      </c>
      <c r="F57" s="1">
        <f t="shared" si="17"/>
        <v>0</v>
      </c>
      <c r="G57" s="48">
        <f t="shared" ref="G57:G66" si="18">IF(C57="Not relevant",0,IF(C57=0,0,IF(C57="Select",0,1)))</f>
        <v>0</v>
      </c>
      <c r="H57" s="48"/>
      <c r="I57" s="1">
        <f t="shared" ref="I57:I65" si="19">IF(C57="Not considered / Not sure",1,0)</f>
        <v>0</v>
      </c>
    </row>
    <row r="58" spans="2:9" x14ac:dyDescent="0.35">
      <c r="B58" s="1" t="str">
        <f>People!B11</f>
        <v>P.3</v>
      </c>
      <c r="C58" s="1" t="str">
        <f>People!E11</f>
        <v>Select</v>
      </c>
      <c r="D58" s="1" t="str">
        <f>People!C11</f>
        <v xml:space="preserve">Reducing the climate impact of businesses you work with or order products from </v>
      </c>
      <c r="E58" s="13">
        <f t="shared" si="16"/>
        <v>0</v>
      </c>
      <c r="F58" s="1">
        <f t="shared" si="17"/>
        <v>0</v>
      </c>
      <c r="G58" s="48">
        <f t="shared" si="18"/>
        <v>0</v>
      </c>
      <c r="H58" s="48"/>
      <c r="I58" s="1">
        <f t="shared" si="19"/>
        <v>0</v>
      </c>
    </row>
    <row r="59" spans="2:9" x14ac:dyDescent="0.35">
      <c r="B59" s="1" t="str">
        <f>People!B12</f>
        <v>P.4</v>
      </c>
      <c r="C59" s="1" t="str">
        <f>People!E12</f>
        <v>Select</v>
      </c>
      <c r="D59" s="1" t="str">
        <f>People!C12</f>
        <v>Collaborating and supporting organisations which are pioneering climate action and supporting local climate initiatives</v>
      </c>
      <c r="E59" s="13">
        <f t="shared" si="16"/>
        <v>0</v>
      </c>
      <c r="F59" s="1">
        <f t="shared" si="17"/>
        <v>0</v>
      </c>
      <c r="G59" s="48">
        <f t="shared" si="18"/>
        <v>0</v>
      </c>
      <c r="H59" s="48"/>
      <c r="I59" s="1">
        <f t="shared" si="19"/>
        <v>0</v>
      </c>
    </row>
    <row r="60" spans="2:9" x14ac:dyDescent="0.35">
      <c r="B60" s="1" t="str">
        <f>People!B13</f>
        <v>P.5</v>
      </c>
      <c r="C60" s="1" t="str">
        <f>People!E13</f>
        <v>Select</v>
      </c>
      <c r="D60" s="1" t="str">
        <f>People!C13</f>
        <v>Developing new technologies, processes and models that accelerate climate action</v>
      </c>
      <c r="E60" s="13">
        <f t="shared" si="16"/>
        <v>0</v>
      </c>
      <c r="F60" s="1">
        <f t="shared" si="17"/>
        <v>0</v>
      </c>
      <c r="G60" s="48">
        <f t="shared" si="18"/>
        <v>0</v>
      </c>
      <c r="H60" s="48"/>
      <c r="I60" s="1">
        <f t="shared" si="19"/>
        <v>0</v>
      </c>
    </row>
    <row r="61" spans="2:9" x14ac:dyDescent="0.35">
      <c r="B61" s="1" t="str">
        <f>People!B14</f>
        <v>P.6</v>
      </c>
      <c r="C61" s="1" t="str">
        <f>People!E14</f>
        <v>Select</v>
      </c>
      <c r="D61" s="1" t="str">
        <f>People!C14</f>
        <v>Making climate-friendly options affordable and attractive</v>
      </c>
      <c r="E61" s="13">
        <f t="shared" si="16"/>
        <v>0</v>
      </c>
      <c r="F61" s="1">
        <f t="shared" si="17"/>
        <v>0</v>
      </c>
      <c r="G61" s="48">
        <f t="shared" si="18"/>
        <v>0</v>
      </c>
      <c r="H61" s="48"/>
      <c r="I61" s="1">
        <f t="shared" si="19"/>
        <v>0</v>
      </c>
    </row>
    <row r="62" spans="2:9" x14ac:dyDescent="0.35">
      <c r="B62" s="1" t="str">
        <f>People!B15</f>
        <v>P.7</v>
      </c>
      <c r="C62" s="1" t="str">
        <f>People!E15</f>
        <v>Select</v>
      </c>
      <c r="D62" s="1" t="str">
        <f>People!C15</f>
        <v>Any other relevant outcomes from your project?</v>
      </c>
      <c r="E62" s="13">
        <f t="shared" si="16"/>
        <v>0</v>
      </c>
      <c r="F62" s="1">
        <f t="shared" si="17"/>
        <v>0</v>
      </c>
      <c r="G62" s="48">
        <f t="shared" si="18"/>
        <v>0</v>
      </c>
      <c r="H62" s="48"/>
      <c r="I62" s="1">
        <f t="shared" si="19"/>
        <v>0</v>
      </c>
    </row>
    <row r="63" spans="2:9" x14ac:dyDescent="0.35">
      <c r="B63" s="1">
        <f>People!B16</f>
        <v>0</v>
      </c>
      <c r="C63" s="1">
        <f>People!E16</f>
        <v>0</v>
      </c>
      <c r="D63" s="1">
        <f>People!C16</f>
        <v>0</v>
      </c>
      <c r="E63" s="13" t="str">
        <f t="shared" si="16"/>
        <v>N/A</v>
      </c>
      <c r="F63" s="1">
        <f t="shared" si="17"/>
        <v>0</v>
      </c>
      <c r="G63" s="48">
        <f t="shared" si="18"/>
        <v>0</v>
      </c>
      <c r="H63" s="48"/>
      <c r="I63" s="1">
        <f t="shared" si="19"/>
        <v>0</v>
      </c>
    </row>
    <row r="64" spans="2:9" x14ac:dyDescent="0.35">
      <c r="B64" s="1">
        <f>People!B17</f>
        <v>0</v>
      </c>
      <c r="C64" s="1">
        <f>People!E17</f>
        <v>0</v>
      </c>
      <c r="D64" s="1">
        <f>People!C17</f>
        <v>0</v>
      </c>
      <c r="E64" s="13" t="str">
        <f t="shared" si="16"/>
        <v>N/A</v>
      </c>
      <c r="F64" s="1">
        <f t="shared" si="17"/>
        <v>0</v>
      </c>
      <c r="G64" s="48">
        <f t="shared" si="18"/>
        <v>0</v>
      </c>
      <c r="H64" s="48"/>
      <c r="I64" s="1">
        <f t="shared" si="19"/>
        <v>0</v>
      </c>
    </row>
    <row r="65" spans="2:9" x14ac:dyDescent="0.35">
      <c r="B65" s="1">
        <f>People!B18</f>
        <v>0</v>
      </c>
      <c r="C65" s="1">
        <f>People!E18</f>
        <v>0</v>
      </c>
      <c r="D65" s="1">
        <f>People!C18</f>
        <v>0</v>
      </c>
      <c r="E65" s="13" t="str">
        <f t="shared" si="16"/>
        <v>N/A</v>
      </c>
      <c r="F65" s="1">
        <f t="shared" si="17"/>
        <v>0</v>
      </c>
      <c r="G65" s="48">
        <f t="shared" si="18"/>
        <v>0</v>
      </c>
      <c r="H65" s="48"/>
      <c r="I65" s="1">
        <f t="shared" si="19"/>
        <v>0</v>
      </c>
    </row>
    <row r="66" spans="2:9" x14ac:dyDescent="0.35">
      <c r="B66" s="1" t="str">
        <f>People!B21</f>
        <v>P.A.1</v>
      </c>
      <c r="C66" s="1" t="str">
        <f>People!E21</f>
        <v>Select</v>
      </c>
      <c r="D66" s="1" t="str">
        <f>People!C21</f>
        <v>Is your project supported by, or supporting, carbon intensive industries, e.g. through sponsorship, investment or advertising?</v>
      </c>
      <c r="E66" s="13"/>
      <c r="F66" s="1"/>
      <c r="G66" s="48">
        <f t="shared" si="18"/>
        <v>0</v>
      </c>
      <c r="H66" s="48">
        <f>IF(C66="Yes",1,IF(C66="Not sure",1,0))</f>
        <v>0</v>
      </c>
      <c r="I66" s="1"/>
    </row>
    <row r="67" spans="2:9" x14ac:dyDescent="0.35">
      <c r="B67" s="14"/>
      <c r="C67" s="14"/>
      <c r="D67" s="14"/>
      <c r="E67" s="16" t="str">
        <f>IF(SUM(G56:G66)=0,"No relevance",IF(SUM(H66)&gt;0,"Red",IF(AVERAGE(E56:E65)&lt;0,"Red",IF(AND(SUM(E56:E65)&gt;=SUM(I56:I65),SUM(F56:F65)&lt;0.1),"Green","Amber"))))</f>
        <v>No relevance</v>
      </c>
      <c r="F67" s="14"/>
      <c r="G67" s="14"/>
      <c r="H67" s="14"/>
      <c r="I67" s="14"/>
    </row>
    <row r="68" spans="2:9" s="5" customFormat="1" x14ac:dyDescent="0.35"/>
    <row r="69" spans="2:9" s="5" customFormat="1" x14ac:dyDescent="0.35"/>
  </sheetData>
  <sheetProtection algorithmName="SHA-512" hashValue="7yduH9joAUgPpNRdyzFUZWkoPDXUNeRfPaSbM7Z8DNme40+SOZtcyWzO+Wjvpy4hj3Wwr3cVw9w1nMZy+vEm7A==" saltValue="lW/3Lf6Kk/Mb9RyWjz+uzw==" spinCount="100000" sheet="1" objects="1" scenarios="1"/>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5B6ED-6B03-4337-9DA7-36EC6E20750A}">
  <sheetPr codeName="Sheet1">
    <tabColor theme="0"/>
  </sheetPr>
  <dimension ref="A1:L23"/>
  <sheetViews>
    <sheetView workbookViewId="0"/>
  </sheetViews>
  <sheetFormatPr defaultColWidth="0" defaultRowHeight="0" customHeight="1" zeroHeight="1" x14ac:dyDescent="0.35"/>
  <cols>
    <col min="1" max="1" width="4.875" style="5" customWidth="1"/>
    <col min="2" max="2" width="28.625" style="5" customWidth="1"/>
    <col min="3" max="3" width="75.125" style="5" customWidth="1"/>
    <col min="4" max="4" width="7" style="5" customWidth="1"/>
    <col min="5" max="5" width="7.4375" style="5" customWidth="1"/>
    <col min="6" max="10" width="9" style="5" hidden="1" customWidth="1"/>
    <col min="11" max="12" width="4" style="5" hidden="1" customWidth="1"/>
    <col min="13" max="16384" width="9" style="5" hidden="1"/>
  </cols>
  <sheetData>
    <row r="1" spans="1:5" ht="13.9" x14ac:dyDescent="0.4">
      <c r="A1" s="256"/>
      <c r="B1" s="4"/>
    </row>
    <row r="2" spans="1:5" ht="17.649999999999999" x14ac:dyDescent="0.5">
      <c r="A2" s="71"/>
      <c r="B2" s="6" t="s">
        <v>421</v>
      </c>
      <c r="C2" s="71"/>
      <c r="D2" s="71"/>
      <c r="E2" s="71"/>
    </row>
    <row r="3" spans="1:5" ht="14.25" customHeight="1" x14ac:dyDescent="0.4">
      <c r="B3" s="24"/>
      <c r="C3" s="24"/>
      <c r="D3" s="24"/>
    </row>
    <row r="4" spans="1:5" ht="14.25" customHeight="1" x14ac:dyDescent="0.4">
      <c r="B4" s="24" t="s">
        <v>0</v>
      </c>
      <c r="C4" s="24"/>
      <c r="D4" s="24"/>
    </row>
    <row r="5" spans="1:5" ht="13.5" x14ac:dyDescent="0.35"/>
    <row r="6" spans="1:5" ht="231" customHeight="1" x14ac:dyDescent="0.35">
      <c r="B6" s="267" t="s">
        <v>441</v>
      </c>
      <c r="C6" s="267"/>
      <c r="D6" s="267"/>
    </row>
    <row r="7" spans="1:5" ht="15" x14ac:dyDescent="0.4">
      <c r="B7" s="24" t="s">
        <v>1</v>
      </c>
      <c r="C7" s="70"/>
      <c r="D7" s="70"/>
    </row>
    <row r="8" spans="1:5" ht="15" x14ac:dyDescent="0.4">
      <c r="B8" s="24"/>
      <c r="C8" s="70"/>
      <c r="D8" s="70"/>
    </row>
    <row r="9" spans="1:5" ht="143.25" customHeight="1" x14ac:dyDescent="0.35">
      <c r="B9" s="268" t="s">
        <v>423</v>
      </c>
      <c r="C9" s="268"/>
      <c r="D9" s="268"/>
    </row>
    <row r="10" spans="1:5" ht="13.5" x14ac:dyDescent="0.35">
      <c r="B10" s="70"/>
      <c r="C10" s="70"/>
      <c r="D10" s="70"/>
    </row>
    <row r="11" spans="1:5" ht="15" x14ac:dyDescent="0.4">
      <c r="B11" s="24" t="s">
        <v>422</v>
      </c>
    </row>
    <row r="12" spans="1:5" ht="15" x14ac:dyDescent="0.4">
      <c r="B12" s="24"/>
    </row>
    <row r="13" spans="1:5" ht="15" x14ac:dyDescent="0.4">
      <c r="B13" s="147" t="s">
        <v>2</v>
      </c>
      <c r="C13" s="266" t="s">
        <v>3</v>
      </c>
      <c r="D13" s="266"/>
    </row>
    <row r="14" spans="1:5" ht="31.5" customHeight="1" x14ac:dyDescent="0.4">
      <c r="B14" s="148" t="str">
        <f>Resilience!B2</f>
        <v>Resilience, Ecology &amp; Adaptation</v>
      </c>
      <c r="C14" s="265" t="s">
        <v>424</v>
      </c>
      <c r="D14" s="265"/>
    </row>
    <row r="15" spans="1:5" ht="30" x14ac:dyDescent="0.4">
      <c r="B15" s="150" t="str">
        <f>'Buildings &amp; Energy'!B2</f>
        <v>Buildings, Infrastructure &amp; Energy</v>
      </c>
      <c r="C15" s="265" t="s">
        <v>4</v>
      </c>
      <c r="D15" s="265"/>
    </row>
    <row r="16" spans="1:5" ht="31.5" customHeight="1" x14ac:dyDescent="0.4">
      <c r="B16" s="151" t="str">
        <f>Transport!B2</f>
        <v>Transport &amp; Connectivity</v>
      </c>
      <c r="C16" s="265" t="s">
        <v>5</v>
      </c>
      <c r="D16" s="265"/>
    </row>
    <row r="17" spans="2:4" ht="31.5" customHeight="1" x14ac:dyDescent="0.4">
      <c r="B17" s="152" t="str">
        <f>Waste!B2</f>
        <v>Waste &amp; Materials</v>
      </c>
      <c r="C17" s="265" t="s">
        <v>425</v>
      </c>
      <c r="D17" s="265"/>
    </row>
    <row r="18" spans="2:4" ht="31.5" customHeight="1" x14ac:dyDescent="0.4">
      <c r="B18" s="153" t="s">
        <v>6</v>
      </c>
      <c r="C18" s="265" t="s">
        <v>7</v>
      </c>
      <c r="D18" s="265"/>
    </row>
    <row r="19" spans="2:4" ht="15" x14ac:dyDescent="0.4">
      <c r="B19" s="154" t="s">
        <v>8</v>
      </c>
      <c r="C19" s="266" t="s">
        <v>9</v>
      </c>
      <c r="D19" s="266"/>
    </row>
    <row r="20" spans="2:4" ht="31.5" customHeight="1" x14ac:dyDescent="0.4">
      <c r="B20" s="120" t="s">
        <v>10</v>
      </c>
      <c r="C20" s="265" t="s">
        <v>404</v>
      </c>
      <c r="D20" s="265"/>
    </row>
    <row r="21" spans="2:4" ht="31.5" customHeight="1" x14ac:dyDescent="0.4">
      <c r="B21" s="155" t="s">
        <v>11</v>
      </c>
      <c r="C21" s="265" t="s">
        <v>12</v>
      </c>
      <c r="D21" s="265"/>
    </row>
    <row r="22" spans="2:4" ht="14.25" customHeight="1" x14ac:dyDescent="0.35"/>
    <row r="23" spans="2:4" ht="14.25" customHeight="1" x14ac:dyDescent="0.35"/>
  </sheetData>
  <sheetProtection formatRows="0"/>
  <mergeCells count="11">
    <mergeCell ref="C13:D13"/>
    <mergeCell ref="C14:D14"/>
    <mergeCell ref="B6:D6"/>
    <mergeCell ref="C15:D15"/>
    <mergeCell ref="C16:D16"/>
    <mergeCell ref="B9:D9"/>
    <mergeCell ref="C17:D17"/>
    <mergeCell ref="C18:D18"/>
    <mergeCell ref="C19:D19"/>
    <mergeCell ref="C20:D20"/>
    <mergeCell ref="C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29C0-361F-48BD-B80A-F675A8AC600E}">
  <sheetPr codeName="Sheet2">
    <tabColor rgb="FF002060"/>
  </sheetPr>
  <dimension ref="A1:E19"/>
  <sheetViews>
    <sheetView workbookViewId="0"/>
  </sheetViews>
  <sheetFormatPr defaultColWidth="0" defaultRowHeight="13.5" zeroHeight="1" x14ac:dyDescent="0.35"/>
  <cols>
    <col min="1" max="1" width="9" style="5" customWidth="1"/>
    <col min="2" max="2" width="33.75" style="5" customWidth="1"/>
    <col min="3" max="3" width="37.625" style="5" customWidth="1"/>
    <col min="4" max="4" width="7" style="5" customWidth="1"/>
    <col min="5" max="5" width="5" style="5" hidden="1" customWidth="1"/>
    <col min="6" max="12" width="9" style="5" hidden="1" customWidth="1"/>
    <col min="13" max="16384" width="9" style="5" hidden="1"/>
  </cols>
  <sheetData>
    <row r="1" spans="1:4" ht="13.9" x14ac:dyDescent="0.4">
      <c r="A1" s="256"/>
    </row>
    <row r="2" spans="1:4" s="27" customFormat="1" ht="17.649999999999999" x14ac:dyDescent="0.5">
      <c r="B2" s="23" t="s">
        <v>13</v>
      </c>
    </row>
    <row r="3" spans="1:4" ht="14.25" customHeight="1" x14ac:dyDescent="0.4">
      <c r="B3" s="24"/>
      <c r="C3" s="24"/>
      <c r="D3" s="24"/>
    </row>
    <row r="4" spans="1:4" x14ac:dyDescent="0.35"/>
    <row r="5" spans="1:4" ht="15.4" x14ac:dyDescent="0.45">
      <c r="B5" s="158" t="s">
        <v>14</v>
      </c>
      <c r="C5" s="159" t="s">
        <v>15</v>
      </c>
    </row>
    <row r="6" spans="1:4" ht="15" x14ac:dyDescent="0.35">
      <c r="B6" s="120" t="s">
        <v>16</v>
      </c>
      <c r="C6" s="156"/>
    </row>
    <row r="7" spans="1:4" ht="15" x14ac:dyDescent="0.35">
      <c r="B7" s="120" t="s">
        <v>410</v>
      </c>
      <c r="C7" s="156"/>
    </row>
    <row r="8" spans="1:4" ht="15" x14ac:dyDescent="0.35">
      <c r="B8" s="120" t="s">
        <v>17</v>
      </c>
      <c r="C8" s="156"/>
    </row>
    <row r="9" spans="1:4" ht="15" x14ac:dyDescent="0.35">
      <c r="B9" s="120" t="s">
        <v>18</v>
      </c>
      <c r="C9" s="156"/>
    </row>
    <row r="10" spans="1:4" ht="15" x14ac:dyDescent="0.35">
      <c r="B10" s="120" t="s">
        <v>412</v>
      </c>
      <c r="C10" s="156"/>
    </row>
    <row r="11" spans="1:4" ht="15" x14ac:dyDescent="0.35">
      <c r="B11" s="120" t="s">
        <v>435</v>
      </c>
      <c r="C11" s="156"/>
    </row>
    <row r="12" spans="1:4" ht="15" x14ac:dyDescent="0.35">
      <c r="B12" s="120" t="s">
        <v>19</v>
      </c>
      <c r="C12" s="157"/>
    </row>
    <row r="13" spans="1:4" ht="15" x14ac:dyDescent="0.35">
      <c r="B13" s="120" t="s">
        <v>20</v>
      </c>
      <c r="C13" s="120" t="s">
        <v>21</v>
      </c>
    </row>
    <row r="14" spans="1:4" ht="15" x14ac:dyDescent="0.35">
      <c r="B14" s="120" t="s">
        <v>411</v>
      </c>
      <c r="C14" s="120"/>
    </row>
    <row r="15" spans="1:4" x14ac:dyDescent="0.35"/>
    <row r="16" spans="1:4" x14ac:dyDescent="0.35"/>
    <row r="17" spans="2:3" ht="13.9" hidden="1" x14ac:dyDescent="0.4">
      <c r="B17" s="28"/>
      <c r="C17" s="29"/>
    </row>
    <row r="18" spans="2:3" hidden="1" x14ac:dyDescent="0.35">
      <c r="B18" s="26"/>
    </row>
    <row r="19" spans="2:3" hidden="1" x14ac:dyDescent="0.35">
      <c r="B19" s="26"/>
    </row>
  </sheetData>
  <conditionalFormatting sqref="B18">
    <cfRule type="expression" dxfId="61" priority="1">
      <formula>$D$7="No"</formula>
    </cfRule>
  </conditionalFormatting>
  <dataValidations count="1">
    <dataValidation type="whole" allowBlank="1" showErrorMessage="1" error="Please enter numerical values only in this field." sqref="C12" xr:uid="{8B5D4301-F8A2-44E6-A9A9-6F556420B8F5}">
      <formula1>0</formula1>
      <formula2>9.99999999999999E+27</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AE91D10-24F3-48D1-B0EA-A34AACC39F91}">
          <x14:formula1>
            <xm:f>Lists!$E$5:$E$13</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1BA3-4493-4F86-A058-DEDB1A2FDCF6}">
  <sheetPr codeName="Sheet3">
    <tabColor theme="9"/>
    <pageSetUpPr autoPageBreaks="0"/>
  </sheetPr>
  <dimension ref="A1:M31"/>
  <sheetViews>
    <sheetView zoomScaleNormal="100" workbookViewId="0"/>
  </sheetViews>
  <sheetFormatPr defaultColWidth="0" defaultRowHeight="13.5" zeroHeight="1" x14ac:dyDescent="0.35"/>
  <cols>
    <col min="1" max="1" width="2.75" style="5" customWidth="1"/>
    <col min="2" max="2" width="6" style="5" customWidth="1"/>
    <col min="3" max="3" width="51.375" style="5" customWidth="1"/>
    <col min="4" max="4" width="11.625" style="5" customWidth="1"/>
    <col min="5" max="5" width="31.75" style="73" customWidth="1"/>
    <col min="6" max="6" width="42.75" style="5" customWidth="1"/>
    <col min="7" max="7" width="65.625" style="5" customWidth="1"/>
    <col min="8" max="8" width="3.625" style="5" customWidth="1"/>
    <col min="9" max="13" width="0" style="5" hidden="1" customWidth="1"/>
    <col min="14" max="16384" width="9" style="5" hidden="1"/>
  </cols>
  <sheetData>
    <row r="1" spans="1:7" ht="13.9" x14ac:dyDescent="0.4">
      <c r="A1" s="256"/>
      <c r="E1" s="5"/>
    </row>
    <row r="2" spans="1:7" s="79" customFormat="1" ht="17.649999999999999" x14ac:dyDescent="0.5">
      <c r="B2" s="20" t="s">
        <v>22</v>
      </c>
      <c r="E2" s="80"/>
    </row>
    <row r="3" spans="1:7" s="79" customFormat="1" ht="15" x14ac:dyDescent="0.4">
      <c r="B3" s="108" t="s">
        <v>417</v>
      </c>
      <c r="E3" s="80"/>
    </row>
    <row r="4" spans="1:7" s="79" customFormat="1" ht="15" x14ac:dyDescent="0.4">
      <c r="B4" s="109" t="s">
        <v>413</v>
      </c>
      <c r="E4" s="80"/>
    </row>
    <row r="5" spans="1:7" s="79" customFormat="1" ht="15" x14ac:dyDescent="0.4">
      <c r="B5" s="110" t="s">
        <v>414</v>
      </c>
      <c r="E5" s="80"/>
    </row>
    <row r="6" spans="1:7" x14ac:dyDescent="0.35"/>
    <row r="7" spans="1:7" ht="53.25" customHeight="1" x14ac:dyDescent="0.35">
      <c r="B7" s="107" t="s">
        <v>23</v>
      </c>
      <c r="C7" s="107" t="s">
        <v>24</v>
      </c>
      <c r="D7" s="107" t="s">
        <v>25</v>
      </c>
      <c r="E7" s="107" t="s">
        <v>26</v>
      </c>
      <c r="F7" s="107" t="s">
        <v>27</v>
      </c>
      <c r="G7" s="107" t="s">
        <v>28</v>
      </c>
    </row>
    <row r="8" spans="1:7" ht="70.150000000000006" customHeight="1" x14ac:dyDescent="0.4">
      <c r="B8" s="111"/>
      <c r="C8" s="106" t="s">
        <v>29</v>
      </c>
      <c r="D8" s="106" t="s">
        <v>30</v>
      </c>
      <c r="E8" s="106" t="s">
        <v>31</v>
      </c>
      <c r="F8" s="106" t="s">
        <v>32</v>
      </c>
      <c r="G8" s="106" t="s">
        <v>33</v>
      </c>
    </row>
    <row r="9" spans="1:7" ht="45" x14ac:dyDescent="0.35">
      <c r="B9" s="112" t="s">
        <v>34</v>
      </c>
      <c r="C9" s="113" t="s">
        <v>35</v>
      </c>
      <c r="D9" s="145" t="s">
        <v>36</v>
      </c>
      <c r="E9" s="114" t="s">
        <v>21</v>
      </c>
      <c r="F9" s="115" t="s">
        <v>37</v>
      </c>
      <c r="G9" s="115" t="s">
        <v>37</v>
      </c>
    </row>
    <row r="10" spans="1:7" ht="44.25" customHeight="1" x14ac:dyDescent="0.35">
      <c r="B10" s="112" t="s">
        <v>38</v>
      </c>
      <c r="C10" s="113" t="s">
        <v>39</v>
      </c>
      <c r="D10" s="145" t="s">
        <v>36</v>
      </c>
      <c r="E10" s="114" t="s">
        <v>21</v>
      </c>
      <c r="F10" s="115" t="s">
        <v>37</v>
      </c>
      <c r="G10" s="115" t="s">
        <v>37</v>
      </c>
    </row>
    <row r="11" spans="1:7" ht="45" x14ac:dyDescent="0.35">
      <c r="B11" s="112" t="s">
        <v>40</v>
      </c>
      <c r="C11" s="113" t="s">
        <v>41</v>
      </c>
      <c r="D11" s="145" t="s">
        <v>36</v>
      </c>
      <c r="E11" s="114" t="s">
        <v>21</v>
      </c>
      <c r="F11" s="115" t="s">
        <v>37</v>
      </c>
      <c r="G11" s="115" t="s">
        <v>37</v>
      </c>
    </row>
    <row r="12" spans="1:7" ht="45" customHeight="1" x14ac:dyDescent="0.35">
      <c r="B12" s="112" t="s">
        <v>42</v>
      </c>
      <c r="C12" s="116" t="s">
        <v>43</v>
      </c>
      <c r="D12" s="145" t="s">
        <v>36</v>
      </c>
      <c r="E12" s="114" t="s">
        <v>21</v>
      </c>
      <c r="F12" s="115" t="s">
        <v>37</v>
      </c>
      <c r="G12" s="115" t="s">
        <v>37</v>
      </c>
    </row>
    <row r="13" spans="1:7" ht="33" customHeight="1" x14ac:dyDescent="0.4">
      <c r="B13" s="112" t="s">
        <v>44</v>
      </c>
      <c r="C13" s="117" t="s">
        <v>45</v>
      </c>
      <c r="D13" s="145" t="s">
        <v>36</v>
      </c>
      <c r="E13" s="114" t="s">
        <v>21</v>
      </c>
      <c r="F13" s="115" t="s">
        <v>37</v>
      </c>
      <c r="G13" s="115" t="s">
        <v>37</v>
      </c>
    </row>
    <row r="14" spans="1:7" ht="34.5" customHeight="1" x14ac:dyDescent="0.4">
      <c r="B14" s="112" t="s">
        <v>46</v>
      </c>
      <c r="C14" s="117" t="s">
        <v>47</v>
      </c>
      <c r="D14" s="145" t="s">
        <v>36</v>
      </c>
      <c r="E14" s="114" t="s">
        <v>21</v>
      </c>
      <c r="F14" s="115" t="s">
        <v>37</v>
      </c>
      <c r="G14" s="115" t="s">
        <v>37</v>
      </c>
    </row>
    <row r="15" spans="1:7" ht="38.25" customHeight="1" x14ac:dyDescent="0.4">
      <c r="B15" s="112" t="s">
        <v>48</v>
      </c>
      <c r="C15" s="118" t="s">
        <v>49</v>
      </c>
      <c r="D15" s="145" t="s">
        <v>36</v>
      </c>
      <c r="E15" s="114" t="s">
        <v>21</v>
      </c>
      <c r="F15" s="115" t="s">
        <v>37</v>
      </c>
      <c r="G15" s="115" t="s">
        <v>37</v>
      </c>
    </row>
    <row r="16" spans="1:7" ht="15.75" hidden="1" x14ac:dyDescent="0.35">
      <c r="B16" s="119"/>
      <c r="C16" s="120"/>
      <c r="D16" s="262"/>
      <c r="E16" s="114"/>
      <c r="F16" s="115"/>
      <c r="G16" s="115"/>
    </row>
    <row r="17" spans="2:7" ht="15.75" hidden="1" x14ac:dyDescent="0.35">
      <c r="B17" s="119"/>
      <c r="C17" s="120"/>
      <c r="D17" s="262"/>
      <c r="E17" s="114"/>
      <c r="F17" s="115"/>
      <c r="G17" s="115"/>
    </row>
    <row r="18" spans="2:7" ht="15.75" hidden="1" x14ac:dyDescent="0.35">
      <c r="B18" s="119"/>
      <c r="C18" s="120"/>
      <c r="D18" s="262"/>
      <c r="E18" s="114"/>
      <c r="F18" s="115"/>
      <c r="G18" s="115"/>
    </row>
    <row r="19" spans="2:7" ht="15.75" x14ac:dyDescent="0.35">
      <c r="B19" s="121"/>
      <c r="C19" s="122"/>
      <c r="D19" s="143"/>
      <c r="E19" s="123"/>
      <c r="F19" s="123"/>
      <c r="G19" s="122"/>
    </row>
    <row r="20" spans="2:7" ht="15.75" x14ac:dyDescent="0.35">
      <c r="B20" s="124"/>
      <c r="C20" s="125" t="s">
        <v>158</v>
      </c>
      <c r="D20" s="144"/>
      <c r="E20" s="126"/>
      <c r="F20" s="126"/>
      <c r="G20" s="160"/>
    </row>
    <row r="21" spans="2:7" ht="48.75" customHeight="1" x14ac:dyDescent="0.35">
      <c r="B21" s="127" t="s">
        <v>53</v>
      </c>
      <c r="C21" s="120" t="s">
        <v>54</v>
      </c>
      <c r="D21" s="145" t="s">
        <v>36</v>
      </c>
      <c r="E21" s="128" t="s">
        <v>21</v>
      </c>
      <c r="F21" s="115" t="s">
        <v>55</v>
      </c>
      <c r="G21" s="129" t="s">
        <v>56</v>
      </c>
    </row>
    <row r="22" spans="2:7" ht="40.5" customHeight="1" x14ac:dyDescent="0.35">
      <c r="B22" s="127" t="s">
        <v>57</v>
      </c>
      <c r="C22" s="120" t="s">
        <v>58</v>
      </c>
      <c r="D22" s="145" t="s">
        <v>36</v>
      </c>
      <c r="E22" s="128" t="s">
        <v>21</v>
      </c>
      <c r="F22" s="115" t="s">
        <v>55</v>
      </c>
      <c r="G22" s="129" t="s">
        <v>59</v>
      </c>
    </row>
    <row r="23" spans="2:7" ht="15.75" x14ac:dyDescent="0.35">
      <c r="B23" s="121"/>
      <c r="C23" s="130"/>
      <c r="D23" s="131"/>
      <c r="E23" s="131"/>
      <c r="F23" s="131"/>
      <c r="G23" s="132"/>
    </row>
    <row r="24" spans="2:7" ht="15.75" x14ac:dyDescent="0.5">
      <c r="B24" s="133"/>
      <c r="C24" s="133"/>
      <c r="D24" s="134" t="s">
        <v>60</v>
      </c>
      <c r="E24" s="135" t="str">
        <f>'Background lookup tables'!E15</f>
        <v>No relevance</v>
      </c>
      <c r="F24" s="136"/>
      <c r="G24" s="133"/>
    </row>
    <row r="25" spans="2:7" ht="15.75" x14ac:dyDescent="0.5">
      <c r="B25" s="133"/>
      <c r="C25" s="133"/>
      <c r="D25" s="134"/>
      <c r="E25" s="137"/>
      <c r="F25" s="136"/>
      <c r="G25" s="133"/>
    </row>
    <row r="26" spans="2:7" ht="15.75" x14ac:dyDescent="0.5">
      <c r="B26" s="133"/>
      <c r="C26" s="133"/>
      <c r="D26" s="138"/>
      <c r="E26" s="139"/>
      <c r="F26" s="133"/>
      <c r="G26" s="133"/>
    </row>
    <row r="27" spans="2:7" ht="16.149999999999999" customHeight="1" x14ac:dyDescent="0.5">
      <c r="B27" s="133"/>
      <c r="C27" s="140" t="s">
        <v>61</v>
      </c>
      <c r="D27" s="141"/>
      <c r="E27" s="139"/>
      <c r="F27" s="133"/>
      <c r="G27" s="133"/>
    </row>
    <row r="28" spans="2:7" ht="111" customHeight="1" x14ac:dyDescent="0.5">
      <c r="B28" s="133"/>
      <c r="C28" s="142" t="s">
        <v>37</v>
      </c>
      <c r="D28" s="269" t="s">
        <v>62</v>
      </c>
      <c r="E28" s="269"/>
      <c r="F28" s="133"/>
      <c r="G28" s="133"/>
    </row>
    <row r="29" spans="2:7" ht="14.25" x14ac:dyDescent="0.45">
      <c r="E29" s="32"/>
    </row>
    <row r="30" spans="2:7" ht="14.25" x14ac:dyDescent="0.45">
      <c r="E30" s="32"/>
    </row>
    <row r="31" spans="2:7" x14ac:dyDescent="0.35"/>
  </sheetData>
  <mergeCells count="1">
    <mergeCell ref="D28:E28"/>
  </mergeCells>
  <conditionalFormatting sqref="E9:E18">
    <cfRule type="cellIs" dxfId="60" priority="22" operator="equal">
      <formula>"Negative impact"</formula>
    </cfRule>
    <cfRule type="cellIs" dxfId="59" priority="32" operator="equal">
      <formula>"Positive impact"</formula>
    </cfRule>
    <cfRule type="cellIs" dxfId="58" priority="34" operator="equal">
      <formula>"Not considered / Not sure"</formula>
    </cfRule>
  </conditionalFormatting>
  <conditionalFormatting sqref="E21:E22">
    <cfRule type="cellIs" dxfId="57" priority="3" operator="equal">
      <formula>"Not sure"</formula>
    </cfRule>
  </conditionalFormatting>
  <conditionalFormatting sqref="E21:E22">
    <cfRule type="cellIs" dxfId="56" priority="2" operator="equal">
      <formula>"Yes"</formula>
    </cfRule>
    <cfRule type="cellIs" dxfId="55" priority="5" operator="equal">
      <formula>"No"</formula>
    </cfRule>
  </conditionalFormatting>
  <conditionalFormatting sqref="E24">
    <cfRule type="cellIs" dxfId="54" priority="6" operator="equal">
      <formula>"Red"</formula>
    </cfRule>
    <cfRule type="cellIs" dxfId="53" priority="20" operator="equal">
      <formula>"Amber"</formula>
    </cfRule>
    <cfRule type="cellIs" dxfId="52" priority="21" operator="equal">
      <formula>"Green"</formula>
    </cfRule>
  </conditionalFormatting>
  <hyperlinks>
    <hyperlink ref="D9" location="Guidance!C5" display="Link to Guidance" xr:uid="{B6BB4D18-71F1-4365-9686-597EE4155079}"/>
    <hyperlink ref="D10" location="Guidance!C6" display="Link to Guidance" xr:uid="{B8D6F18E-0B10-46CB-8DEC-DA175FA4BA82}"/>
    <hyperlink ref="D11" location="Guidance!C7" display="Link to Guidance" xr:uid="{D9D8B48D-E998-4EDA-BB07-1DC159D11F3C}"/>
    <hyperlink ref="D12" location="Guidance!C8" display="Link to Guidance" xr:uid="{8F9171C8-71D0-402C-9C14-420216465728}"/>
    <hyperlink ref="D13" location="Guidance!C9" display="Link to Guidance" xr:uid="{71B028F2-0F8A-47B9-973C-8B248535D659}"/>
    <hyperlink ref="D14" location="Guidance!C10" display="Link to Guidance" xr:uid="{7D0E85E4-61C6-4597-993A-A33FF57FF9CD}"/>
    <hyperlink ref="D15" location="Guidance!C11" display="Link to Guidance" xr:uid="{D13D76B6-54E1-4B89-9BE1-D98CBF2D3BF3}"/>
    <hyperlink ref="D21" location="Guidance!C9" display="Link to Guidance" xr:uid="{D3C3FC30-FB21-41C7-B612-08944BEACF34}"/>
    <hyperlink ref="D22" location="Guidance!C11" display="Link to Guidance" xr:uid="{9FDDEB16-BA7C-44F8-A9FB-B021E7AEA728}"/>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33F9109-1EC2-4358-AD34-36F0FF343E58}">
          <x14:formula1>
            <xm:f>Lists!$D$5:$D$9</xm:f>
          </x14:formula1>
          <xm:sqref>E21:E22</xm:sqref>
        </x14:dataValidation>
        <x14:dataValidation type="list" allowBlank="1" showInputMessage="1" showErrorMessage="1" xr:uid="{15726789-539A-47AF-90BC-9176690EDF1C}">
          <x14:formula1>
            <xm:f>Lists!$B$5:$B$9</xm:f>
          </x14:formula1>
          <xm:sqref>E9:E18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81F63-B2E2-4778-8DF4-429564797518}">
  <sheetPr codeName="Sheet4">
    <tabColor theme="7"/>
    <pageSetUpPr autoPageBreaks="0"/>
  </sheetPr>
  <dimension ref="A1:M36"/>
  <sheetViews>
    <sheetView workbookViewId="0"/>
  </sheetViews>
  <sheetFormatPr defaultColWidth="0" defaultRowHeight="13.5" zeroHeight="1" x14ac:dyDescent="0.35"/>
  <cols>
    <col min="1" max="1" width="2" style="5" customWidth="1"/>
    <col min="2" max="2" width="5.125" style="5" customWidth="1"/>
    <col min="3" max="3" width="51.375" style="5" customWidth="1"/>
    <col min="4" max="4" width="12.25" style="5" customWidth="1"/>
    <col min="5" max="5" width="25.375" style="73" customWidth="1"/>
    <col min="6" max="6" width="36.75" style="5" customWidth="1"/>
    <col min="7" max="7" width="56.875" style="5" customWidth="1"/>
    <col min="8" max="8" width="5.625" style="5" customWidth="1"/>
    <col min="9" max="13" width="0" style="5" hidden="1" customWidth="1"/>
    <col min="14" max="16384" width="9" style="5" hidden="1"/>
  </cols>
  <sheetData>
    <row r="1" spans="1:7" ht="13.9" x14ac:dyDescent="0.4">
      <c r="A1" s="256"/>
      <c r="E1" s="5"/>
    </row>
    <row r="2" spans="1:7" s="74" customFormat="1" ht="17.649999999999999" x14ac:dyDescent="0.5">
      <c r="B2" s="19" t="s">
        <v>63</v>
      </c>
      <c r="E2" s="75"/>
    </row>
    <row r="3" spans="1:7" s="74" customFormat="1" ht="15" x14ac:dyDescent="0.4">
      <c r="B3" s="163" t="s">
        <v>64</v>
      </c>
      <c r="E3" s="75"/>
    </row>
    <row r="4" spans="1:7" s="74" customFormat="1" ht="15" x14ac:dyDescent="0.4">
      <c r="B4" s="161" t="s">
        <v>65</v>
      </c>
      <c r="E4" s="75"/>
    </row>
    <row r="5" spans="1:7" s="74" customFormat="1" ht="15" x14ac:dyDescent="0.4">
      <c r="B5" s="162" t="s">
        <v>66</v>
      </c>
      <c r="E5" s="75"/>
    </row>
    <row r="6" spans="1:7" x14ac:dyDescent="0.35"/>
    <row r="7" spans="1:7" ht="52.5" customHeight="1" x14ac:dyDescent="0.35">
      <c r="B7" s="107" t="s">
        <v>23</v>
      </c>
      <c r="C7" s="107" t="s">
        <v>24</v>
      </c>
      <c r="D7" s="107" t="s">
        <v>25</v>
      </c>
      <c r="E7" s="107" t="s">
        <v>26</v>
      </c>
      <c r="F7" s="107" t="s">
        <v>27</v>
      </c>
      <c r="G7" s="107" t="s">
        <v>28</v>
      </c>
    </row>
    <row r="8" spans="1:7" ht="82.5" customHeight="1" x14ac:dyDescent="0.4">
      <c r="B8" s="111"/>
      <c r="C8" s="106" t="s">
        <v>29</v>
      </c>
      <c r="D8" s="106" t="s">
        <v>30</v>
      </c>
      <c r="E8" s="106" t="s">
        <v>31</v>
      </c>
      <c r="F8" s="106" t="s">
        <v>32</v>
      </c>
      <c r="G8" s="106" t="s">
        <v>33</v>
      </c>
    </row>
    <row r="9" spans="1:7" ht="34.5" customHeight="1" x14ac:dyDescent="0.35">
      <c r="B9" s="115" t="s">
        <v>67</v>
      </c>
      <c r="C9" s="115" t="s">
        <v>68</v>
      </c>
      <c r="D9" s="145" t="s">
        <v>36</v>
      </c>
      <c r="E9" s="114" t="s">
        <v>21</v>
      </c>
      <c r="F9" s="115" t="s">
        <v>37</v>
      </c>
      <c r="G9" s="115" t="s">
        <v>37</v>
      </c>
    </row>
    <row r="10" spans="1:7" ht="36.75" customHeight="1" x14ac:dyDescent="0.35">
      <c r="B10" s="115" t="s">
        <v>69</v>
      </c>
      <c r="C10" s="115" t="s">
        <v>70</v>
      </c>
      <c r="D10" s="145" t="s">
        <v>36</v>
      </c>
      <c r="E10" s="114" t="s">
        <v>21</v>
      </c>
      <c r="F10" s="115" t="s">
        <v>37</v>
      </c>
      <c r="G10" s="115" t="s">
        <v>37</v>
      </c>
    </row>
    <row r="11" spans="1:7" ht="35.25" customHeight="1" x14ac:dyDescent="0.35">
      <c r="B11" s="115" t="s">
        <v>71</v>
      </c>
      <c r="C11" s="115" t="s">
        <v>72</v>
      </c>
      <c r="D11" s="145" t="s">
        <v>36</v>
      </c>
      <c r="E11" s="114" t="s">
        <v>21</v>
      </c>
      <c r="F11" s="115" t="s">
        <v>37</v>
      </c>
      <c r="G11" s="115" t="s">
        <v>37</v>
      </c>
    </row>
    <row r="12" spans="1:7" ht="34.5" customHeight="1" x14ac:dyDescent="0.35">
      <c r="B12" s="115" t="s">
        <v>73</v>
      </c>
      <c r="C12" s="115" t="s">
        <v>74</v>
      </c>
      <c r="D12" s="145" t="s">
        <v>36</v>
      </c>
      <c r="E12" s="114" t="s">
        <v>21</v>
      </c>
      <c r="F12" s="115" t="s">
        <v>37</v>
      </c>
      <c r="G12" s="115" t="s">
        <v>37</v>
      </c>
    </row>
    <row r="13" spans="1:7" ht="75" x14ac:dyDescent="0.35">
      <c r="B13" s="115" t="s">
        <v>75</v>
      </c>
      <c r="C13" s="115" t="s">
        <v>76</v>
      </c>
      <c r="D13" s="145" t="s">
        <v>36</v>
      </c>
      <c r="E13" s="114" t="s">
        <v>21</v>
      </c>
      <c r="F13" s="115" t="s">
        <v>37</v>
      </c>
      <c r="G13" s="115" t="s">
        <v>37</v>
      </c>
    </row>
    <row r="14" spans="1:7" ht="49.9" customHeight="1" x14ac:dyDescent="0.35">
      <c r="B14" s="115" t="s">
        <v>77</v>
      </c>
      <c r="C14" s="115" t="s">
        <v>78</v>
      </c>
      <c r="D14" s="145" t="s">
        <v>36</v>
      </c>
      <c r="E14" s="114" t="s">
        <v>21</v>
      </c>
      <c r="F14" s="115" t="s">
        <v>37</v>
      </c>
      <c r="G14" s="115" t="s">
        <v>37</v>
      </c>
    </row>
    <row r="15" spans="1:7" ht="45" x14ac:dyDescent="0.35">
      <c r="B15" s="115" t="s">
        <v>79</v>
      </c>
      <c r="C15" s="115" t="s">
        <v>80</v>
      </c>
      <c r="D15" s="145" t="s">
        <v>36</v>
      </c>
      <c r="E15" s="114" t="s">
        <v>21</v>
      </c>
      <c r="F15" s="115" t="s">
        <v>37</v>
      </c>
      <c r="G15" s="115" t="s">
        <v>37</v>
      </c>
    </row>
    <row r="16" spans="1:7" ht="32.25" customHeight="1" x14ac:dyDescent="0.35">
      <c r="B16" s="115" t="s">
        <v>81</v>
      </c>
      <c r="C16" s="115" t="s">
        <v>82</v>
      </c>
      <c r="D16" s="145" t="s">
        <v>36</v>
      </c>
      <c r="E16" s="114" t="s">
        <v>21</v>
      </c>
      <c r="F16" s="115" t="s">
        <v>37</v>
      </c>
      <c r="G16" s="115" t="s">
        <v>37</v>
      </c>
    </row>
    <row r="17" spans="2:7" ht="15.75" hidden="1" x14ac:dyDescent="0.35">
      <c r="B17" s="115"/>
      <c r="C17" s="120"/>
      <c r="D17" s="262"/>
      <c r="E17" s="114"/>
      <c r="F17" s="115"/>
      <c r="G17" s="115"/>
    </row>
    <row r="18" spans="2:7" ht="15.75" hidden="1" x14ac:dyDescent="0.35">
      <c r="B18" s="115"/>
      <c r="C18" s="120"/>
      <c r="D18" s="262"/>
      <c r="E18" s="114"/>
      <c r="F18" s="115"/>
      <c r="G18" s="115"/>
    </row>
    <row r="19" spans="2:7" ht="15.75" x14ac:dyDescent="0.35">
      <c r="B19" s="168"/>
      <c r="C19" s="164"/>
      <c r="D19" s="165"/>
      <c r="E19" s="165"/>
      <c r="F19" s="165"/>
      <c r="G19" s="164"/>
    </row>
    <row r="20" spans="2:7" ht="15.75" x14ac:dyDescent="0.35">
      <c r="B20" s="160"/>
      <c r="C20" s="169" t="s">
        <v>158</v>
      </c>
      <c r="D20" s="126"/>
      <c r="E20" s="126"/>
      <c r="F20" s="126"/>
      <c r="G20" s="160"/>
    </row>
    <row r="21" spans="2:7" ht="31.5" x14ac:dyDescent="0.35">
      <c r="B21" s="170" t="s">
        <v>85</v>
      </c>
      <c r="C21" s="166" t="s">
        <v>86</v>
      </c>
      <c r="D21" s="145" t="s">
        <v>36</v>
      </c>
      <c r="E21" s="167" t="s">
        <v>21</v>
      </c>
      <c r="F21" s="115" t="s">
        <v>55</v>
      </c>
      <c r="G21" s="129"/>
    </row>
    <row r="22" spans="2:7" ht="43.5" customHeight="1" x14ac:dyDescent="0.35">
      <c r="B22" s="115" t="s">
        <v>87</v>
      </c>
      <c r="C22" s="120" t="s">
        <v>390</v>
      </c>
      <c r="D22" s="145" t="s">
        <v>36</v>
      </c>
      <c r="E22" s="167" t="s">
        <v>21</v>
      </c>
      <c r="F22" s="115" t="s">
        <v>55</v>
      </c>
      <c r="G22" s="129" t="s">
        <v>56</v>
      </c>
    </row>
    <row r="23" spans="2:7" ht="47.25" x14ac:dyDescent="0.35">
      <c r="B23" s="115" t="s">
        <v>88</v>
      </c>
      <c r="C23" s="116" t="s">
        <v>89</v>
      </c>
      <c r="D23" s="145" t="s">
        <v>36</v>
      </c>
      <c r="E23" s="167" t="s">
        <v>21</v>
      </c>
      <c r="F23" s="115" t="s">
        <v>55</v>
      </c>
      <c r="G23" s="129" t="s">
        <v>90</v>
      </c>
    </row>
    <row r="24" spans="2:7" ht="38.25" customHeight="1" x14ac:dyDescent="0.35">
      <c r="B24" s="115" t="s">
        <v>91</v>
      </c>
      <c r="C24" s="120" t="s">
        <v>92</v>
      </c>
      <c r="D24" s="145" t="s">
        <v>36</v>
      </c>
      <c r="E24" s="167" t="s">
        <v>21</v>
      </c>
      <c r="F24" s="115" t="s">
        <v>55</v>
      </c>
      <c r="G24" s="129" t="s">
        <v>90</v>
      </c>
    </row>
    <row r="25" spans="2:7" ht="15.75" x14ac:dyDescent="0.35">
      <c r="B25" s="168"/>
      <c r="C25" s="130"/>
      <c r="D25" s="130"/>
      <c r="E25" s="130"/>
      <c r="F25" s="131"/>
      <c r="G25" s="130"/>
    </row>
    <row r="26" spans="2:7" ht="15.75" x14ac:dyDescent="0.5">
      <c r="B26" s="95"/>
      <c r="C26" s="95"/>
      <c r="D26" s="134" t="s">
        <v>60</v>
      </c>
      <c r="E26" s="171" t="str">
        <f>'Background lookup tables'!E30</f>
        <v>No relevance</v>
      </c>
      <c r="F26" s="136"/>
      <c r="G26" s="95"/>
    </row>
    <row r="27" spans="2:7" x14ac:dyDescent="0.35">
      <c r="E27" s="5"/>
    </row>
    <row r="28" spans="2:7" ht="16.149999999999999" customHeight="1" x14ac:dyDescent="0.5">
      <c r="C28" s="140" t="s">
        <v>61</v>
      </c>
      <c r="D28" s="9"/>
      <c r="E28" s="32"/>
    </row>
    <row r="29" spans="2:7" ht="114.75" customHeight="1" x14ac:dyDescent="0.35">
      <c r="C29" s="142" t="s">
        <v>37</v>
      </c>
      <c r="D29" s="269" t="s">
        <v>62</v>
      </c>
      <c r="E29" s="269"/>
    </row>
    <row r="30" spans="2:7" ht="14.25" x14ac:dyDescent="0.45">
      <c r="C30" s="78"/>
      <c r="D30" s="9"/>
      <c r="E30" s="32"/>
    </row>
    <row r="31" spans="2:7" ht="14.25" x14ac:dyDescent="0.45">
      <c r="C31" s="32"/>
      <c r="D31" s="32"/>
      <c r="E31" s="32"/>
    </row>
    <row r="32" spans="2:7" ht="14.25" x14ac:dyDescent="0.45">
      <c r="C32" s="32"/>
      <c r="D32" s="32"/>
      <c r="E32" s="32"/>
    </row>
    <row r="33" spans="3:5" ht="14.25" hidden="1" x14ac:dyDescent="0.45">
      <c r="C33" s="32"/>
      <c r="D33" s="32"/>
      <c r="E33" s="32"/>
    </row>
    <row r="34" spans="3:5" ht="14.25" hidden="1" x14ac:dyDescent="0.45">
      <c r="C34" s="32"/>
      <c r="D34" s="32"/>
      <c r="E34" s="32"/>
    </row>
    <row r="35" spans="3:5" ht="14.25" hidden="1" x14ac:dyDescent="0.45">
      <c r="C35" s="32"/>
      <c r="D35" s="32"/>
      <c r="E35" s="32"/>
    </row>
    <row r="36" spans="3:5" ht="41.25" hidden="1" customHeight="1" x14ac:dyDescent="0.35"/>
  </sheetData>
  <mergeCells count="1">
    <mergeCell ref="D29:E29"/>
  </mergeCells>
  <phoneticPr fontId="7" type="noConversion"/>
  <conditionalFormatting sqref="E26">
    <cfRule type="cellIs" dxfId="51" priority="52" operator="equal">
      <formula>"Red"</formula>
    </cfRule>
    <cfRule type="cellIs" dxfId="50" priority="53" operator="equal">
      <formula>"Amber"</formula>
    </cfRule>
    <cfRule type="cellIs" dxfId="49" priority="54" operator="equal">
      <formula>"Green"</formula>
    </cfRule>
  </conditionalFormatting>
  <conditionalFormatting sqref="E22:E24">
    <cfRule type="cellIs" dxfId="48" priority="5" operator="equal">
      <formula>"Not sure"</formula>
    </cfRule>
  </conditionalFormatting>
  <conditionalFormatting sqref="E9:E18">
    <cfRule type="cellIs" dxfId="47" priority="2" operator="equal">
      <formula>"Negative impact"</formula>
    </cfRule>
    <cfRule type="cellIs" dxfId="46" priority="3" operator="equal">
      <formula>"Positive impact"</formula>
    </cfRule>
    <cfRule type="cellIs" dxfId="45" priority="4" operator="equal">
      <formula>"Not considered / Not sure"</formula>
    </cfRule>
  </conditionalFormatting>
  <conditionalFormatting sqref="E21:E22">
    <cfRule type="cellIs" dxfId="44" priority="6" operator="equal">
      <formula>"No"</formula>
    </cfRule>
    <cfRule type="cellIs" dxfId="43" priority="9" operator="equal">
      <formula>"Yes"</formula>
    </cfRule>
  </conditionalFormatting>
  <conditionalFormatting sqref="E23:E24">
    <cfRule type="cellIs" dxfId="42" priority="8" operator="equal">
      <formula>"No"</formula>
    </cfRule>
    <cfRule type="cellIs" dxfId="41" priority="11" operator="equal">
      <formula>"Yes"</formula>
    </cfRule>
  </conditionalFormatting>
  <conditionalFormatting sqref="E21">
    <cfRule type="cellIs" dxfId="40" priority="1" operator="equal">
      <formula>"Not sure"</formula>
    </cfRule>
  </conditionalFormatting>
  <hyperlinks>
    <hyperlink ref="D9" location="Guidance!C18" display="Link to Guidance" xr:uid="{8098945C-0757-4C1A-9EF8-B77DE6E08629}"/>
    <hyperlink ref="D10" location="Guidance!C19" display="Link to Guidance" xr:uid="{19DEF0EC-D34F-4250-984F-9E96F10ABE30}"/>
    <hyperlink ref="D11" location="Guidance!C20" display="Link to Guidance" xr:uid="{BC06EB03-8129-4306-B16B-0385BB2EAFA3}"/>
    <hyperlink ref="D12" location="Guidance!C21" display="Link to Guidance" xr:uid="{BA551DB1-8488-4C9E-B1F2-E49C0FA4B0AB}"/>
    <hyperlink ref="D13" location="Guidance!C22" display="Link to Guidance" xr:uid="{EEC1D701-0450-4455-96A3-DC3AC628F32D}"/>
    <hyperlink ref="D14" location="Guidance!C23" display="Link to Guidance" xr:uid="{484699BD-EA00-475A-8805-72E4B8FF4A59}"/>
    <hyperlink ref="D15" location="Guidance!C24" display="Link to Guidance" xr:uid="{E5911A34-0AB1-4F21-892C-86F5F8732F9C}"/>
    <hyperlink ref="D16" location="Guidance!C25" display="Link to Guidance" xr:uid="{A4E63C34-8AB1-40A1-9645-643B176D2E79}"/>
    <hyperlink ref="D21" location="Guidance!C18" display="Link to Guidance" xr:uid="{B90A918F-5073-4F87-875A-7BDA769891D9}"/>
    <hyperlink ref="D22" location="Guidance!C22" display="Link to Guidance" xr:uid="{90FC7AD1-D4E7-4BCF-99DA-9351FBFE2199}"/>
    <hyperlink ref="D23" location="Guidance!C28" display="Link to Guidance" xr:uid="{FA042660-8782-4BF6-9C2B-06B7016E1A24}"/>
    <hyperlink ref="D24" location="Guidance!C21" display="Link to Guidance" xr:uid="{085C21BC-0F9D-4B3C-A839-6D94019E26C1}"/>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C17C71A-7D60-4B21-92E3-B156EC127ED7}">
          <x14:formula1>
            <xm:f>Lists!$B$5:$B$9</xm:f>
          </x14:formula1>
          <xm:sqref>E9:E18</xm:sqref>
        </x14:dataValidation>
        <x14:dataValidation type="list" allowBlank="1" showInputMessage="1" showErrorMessage="1" xr:uid="{FDEE22CB-6E07-4A78-A4D3-C2919EC4AD48}">
          <x14:formula1>
            <xm:f>Lists!$D$5:$D$9</xm:f>
          </x14:formula1>
          <xm:sqref>E21:E24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9E8A1-6B87-4EB7-AA2B-A150A00DD7BD}">
  <sheetPr codeName="Sheet5">
    <tabColor theme="8"/>
    <pageSetUpPr autoPageBreaks="0"/>
  </sheetPr>
  <dimension ref="A1:M30"/>
  <sheetViews>
    <sheetView workbookViewId="0"/>
  </sheetViews>
  <sheetFormatPr defaultColWidth="0" defaultRowHeight="13.5" zeroHeight="1" x14ac:dyDescent="0.35"/>
  <cols>
    <col min="1" max="1" width="2.75" style="5" customWidth="1"/>
    <col min="2" max="2" width="6" style="5" customWidth="1"/>
    <col min="3" max="3" width="51.375" style="5" customWidth="1"/>
    <col min="4" max="4" width="11.875" style="5" customWidth="1"/>
    <col min="5" max="5" width="24.875" style="73" customWidth="1"/>
    <col min="6" max="6" width="41.125" style="5" customWidth="1"/>
    <col min="7" max="7" width="54.25" style="5" customWidth="1"/>
    <col min="8" max="8" width="10.125" style="5" customWidth="1"/>
    <col min="9" max="13" width="0" style="5" hidden="1" customWidth="1"/>
    <col min="14" max="16384" width="9" style="5" hidden="1"/>
  </cols>
  <sheetData>
    <row r="1" spans="1:7" ht="13.9" x14ac:dyDescent="0.4">
      <c r="A1" s="256"/>
      <c r="E1" s="5"/>
    </row>
    <row r="2" spans="1:7" s="81" customFormat="1" ht="17.649999999999999" x14ac:dyDescent="0.5">
      <c r="B2" s="18" t="s">
        <v>93</v>
      </c>
      <c r="E2" s="82"/>
    </row>
    <row r="3" spans="1:7" s="81" customFormat="1" ht="15" x14ac:dyDescent="0.4">
      <c r="B3" s="172" t="s">
        <v>94</v>
      </c>
      <c r="E3" s="82"/>
    </row>
    <row r="4" spans="1:7" s="81" customFormat="1" ht="15" x14ac:dyDescent="0.4">
      <c r="B4" s="173" t="s">
        <v>95</v>
      </c>
      <c r="E4" s="82"/>
    </row>
    <row r="5" spans="1:7" s="81" customFormat="1" ht="15" x14ac:dyDescent="0.4">
      <c r="B5" s="173" t="s">
        <v>96</v>
      </c>
      <c r="E5" s="82"/>
    </row>
    <row r="6" spans="1:7" x14ac:dyDescent="0.35"/>
    <row r="7" spans="1:7" ht="57" customHeight="1" x14ac:dyDescent="0.35">
      <c r="B7" s="107" t="s">
        <v>23</v>
      </c>
      <c r="C7" s="107" t="s">
        <v>24</v>
      </c>
      <c r="D7" s="107" t="s">
        <v>25</v>
      </c>
      <c r="E7" s="107" t="s">
        <v>26</v>
      </c>
      <c r="F7" s="107" t="s">
        <v>27</v>
      </c>
      <c r="G7" s="107" t="s">
        <v>28</v>
      </c>
    </row>
    <row r="8" spans="1:7" ht="82.15" customHeight="1" x14ac:dyDescent="0.4">
      <c r="B8" s="111"/>
      <c r="C8" s="106" t="s">
        <v>29</v>
      </c>
      <c r="D8" s="106" t="s">
        <v>30</v>
      </c>
      <c r="E8" s="106" t="s">
        <v>31</v>
      </c>
      <c r="F8" s="106" t="s">
        <v>32</v>
      </c>
      <c r="G8" s="106" t="s">
        <v>33</v>
      </c>
    </row>
    <row r="9" spans="1:7" ht="43.9" customHeight="1" x14ac:dyDescent="0.35">
      <c r="B9" s="115" t="s">
        <v>97</v>
      </c>
      <c r="C9" s="115" t="s">
        <v>98</v>
      </c>
      <c r="D9" s="145" t="s">
        <v>36</v>
      </c>
      <c r="E9" s="114" t="s">
        <v>21</v>
      </c>
      <c r="F9" s="115" t="s">
        <v>37</v>
      </c>
      <c r="G9" s="115" t="s">
        <v>37</v>
      </c>
    </row>
    <row r="10" spans="1:7" ht="45.75" customHeight="1" x14ac:dyDescent="0.35">
      <c r="B10" s="115" t="s">
        <v>99</v>
      </c>
      <c r="C10" s="115" t="s">
        <v>100</v>
      </c>
      <c r="D10" s="145" t="s">
        <v>36</v>
      </c>
      <c r="E10" s="114" t="s">
        <v>21</v>
      </c>
      <c r="F10" s="115" t="s">
        <v>37</v>
      </c>
      <c r="G10" s="115" t="s">
        <v>37</v>
      </c>
    </row>
    <row r="11" spans="1:7" ht="38.65" customHeight="1" x14ac:dyDescent="0.35">
      <c r="B11" s="115" t="s">
        <v>101</v>
      </c>
      <c r="C11" s="115" t="s">
        <v>102</v>
      </c>
      <c r="D11" s="145" t="s">
        <v>36</v>
      </c>
      <c r="E11" s="114" t="s">
        <v>21</v>
      </c>
      <c r="F11" s="115" t="s">
        <v>37</v>
      </c>
      <c r="G11" s="115" t="s">
        <v>37</v>
      </c>
    </row>
    <row r="12" spans="1:7" ht="45" customHeight="1" x14ac:dyDescent="0.35">
      <c r="B12" s="115" t="s">
        <v>103</v>
      </c>
      <c r="C12" s="115" t="s">
        <v>104</v>
      </c>
      <c r="D12" s="145" t="s">
        <v>36</v>
      </c>
      <c r="E12" s="114" t="s">
        <v>21</v>
      </c>
      <c r="F12" s="115" t="s">
        <v>37</v>
      </c>
      <c r="G12" s="115" t="s">
        <v>37</v>
      </c>
    </row>
    <row r="13" spans="1:7" ht="40.9" customHeight="1" x14ac:dyDescent="0.35">
      <c r="B13" s="115" t="s">
        <v>105</v>
      </c>
      <c r="C13" s="115" t="s">
        <v>106</v>
      </c>
      <c r="D13" s="145" t="s">
        <v>36</v>
      </c>
      <c r="E13" s="114" t="s">
        <v>21</v>
      </c>
      <c r="F13" s="115" t="s">
        <v>37</v>
      </c>
      <c r="G13" s="115" t="s">
        <v>37</v>
      </c>
    </row>
    <row r="14" spans="1:7" ht="42" customHeight="1" x14ac:dyDescent="0.35">
      <c r="B14" s="115" t="s">
        <v>107</v>
      </c>
      <c r="C14" s="115" t="s">
        <v>108</v>
      </c>
      <c r="D14" s="145" t="s">
        <v>36</v>
      </c>
      <c r="E14" s="114" t="s">
        <v>21</v>
      </c>
      <c r="F14" s="115" t="s">
        <v>37</v>
      </c>
      <c r="G14" s="115" t="s">
        <v>37</v>
      </c>
    </row>
    <row r="15" spans="1:7" ht="54.75" customHeight="1" x14ac:dyDescent="0.35">
      <c r="B15" s="115" t="s">
        <v>109</v>
      </c>
      <c r="C15" s="115" t="s">
        <v>110</v>
      </c>
      <c r="D15" s="145" t="s">
        <v>36</v>
      </c>
      <c r="E15" s="114" t="s">
        <v>21</v>
      </c>
      <c r="F15" s="115" t="s">
        <v>37</v>
      </c>
      <c r="G15" s="115" t="s">
        <v>37</v>
      </c>
    </row>
    <row r="16" spans="1:7" ht="31.5" x14ac:dyDescent="0.35">
      <c r="B16" s="115" t="s">
        <v>111</v>
      </c>
      <c r="C16" s="120" t="s">
        <v>112</v>
      </c>
      <c r="D16" s="145" t="s">
        <v>36</v>
      </c>
      <c r="E16" s="114" t="s">
        <v>21</v>
      </c>
      <c r="F16" s="115" t="s">
        <v>37</v>
      </c>
      <c r="G16" s="115" t="s">
        <v>37</v>
      </c>
    </row>
    <row r="17" spans="2:7" ht="15.75" hidden="1" x14ac:dyDescent="0.35">
      <c r="B17" s="61"/>
      <c r="C17" s="120"/>
      <c r="D17" s="262"/>
      <c r="E17" s="105"/>
      <c r="F17" s="115"/>
      <c r="G17" s="115"/>
    </row>
    <row r="18" spans="2:7" ht="15.75" hidden="1" x14ac:dyDescent="0.35">
      <c r="B18" s="61"/>
      <c r="C18" s="120"/>
      <c r="D18" s="262"/>
      <c r="E18" s="105"/>
      <c r="F18" s="115"/>
      <c r="G18" s="115"/>
    </row>
    <row r="19" spans="2:7" ht="14.25" x14ac:dyDescent="0.35">
      <c r="B19" s="49"/>
      <c r="C19" s="83"/>
      <c r="D19" s="33"/>
      <c r="E19" s="34"/>
      <c r="F19" s="33"/>
      <c r="G19" s="84"/>
    </row>
    <row r="20" spans="2:7" ht="15.75" x14ac:dyDescent="0.35">
      <c r="B20" s="63"/>
      <c r="C20" s="125" t="s">
        <v>158</v>
      </c>
      <c r="D20" s="64"/>
      <c r="E20" s="64"/>
      <c r="F20" s="64"/>
      <c r="G20" s="63"/>
    </row>
    <row r="21" spans="2:7" ht="42.4" customHeight="1" x14ac:dyDescent="0.35">
      <c r="B21" s="112" t="s">
        <v>115</v>
      </c>
      <c r="C21" s="120" t="s">
        <v>116</v>
      </c>
      <c r="D21" s="145" t="s">
        <v>36</v>
      </c>
      <c r="E21" s="128" t="s">
        <v>21</v>
      </c>
      <c r="F21" s="115" t="s">
        <v>55</v>
      </c>
      <c r="G21" s="129" t="s">
        <v>56</v>
      </c>
    </row>
    <row r="22" spans="2:7" ht="36.4" customHeight="1" x14ac:dyDescent="0.35">
      <c r="B22" s="112" t="s">
        <v>117</v>
      </c>
      <c r="C22" s="120" t="s">
        <v>118</v>
      </c>
      <c r="D22" s="145" t="s">
        <v>36</v>
      </c>
      <c r="E22" s="128" t="s">
        <v>21</v>
      </c>
      <c r="F22" s="115" t="s">
        <v>55</v>
      </c>
      <c r="G22" s="129" t="s">
        <v>59</v>
      </c>
    </row>
    <row r="23" spans="2:7" ht="14.25" x14ac:dyDescent="0.35">
      <c r="B23" s="49"/>
      <c r="C23" s="76"/>
      <c r="D23" s="50"/>
      <c r="E23" s="50"/>
      <c r="F23" s="50"/>
      <c r="G23" s="77"/>
    </row>
    <row r="24" spans="2:7" ht="15.75" x14ac:dyDescent="0.5">
      <c r="D24" s="134" t="s">
        <v>60</v>
      </c>
      <c r="E24" s="135" t="str">
        <f>'Background lookup tables'!E43</f>
        <v>No relevance</v>
      </c>
      <c r="F24" s="54"/>
    </row>
    <row r="25" spans="2:7" ht="14.25" x14ac:dyDescent="0.45">
      <c r="D25" s="9"/>
      <c r="E25" s="32"/>
      <c r="F25" s="54"/>
    </row>
    <row r="26" spans="2:7" ht="16.149999999999999" customHeight="1" x14ac:dyDescent="0.5">
      <c r="C26" s="140" t="s">
        <v>61</v>
      </c>
      <c r="D26" s="141"/>
      <c r="E26" s="139"/>
      <c r="F26" s="54"/>
    </row>
    <row r="27" spans="2:7" ht="108.4" customHeight="1" x14ac:dyDescent="0.35">
      <c r="C27" s="142" t="s">
        <v>37</v>
      </c>
      <c r="D27" s="269" t="s">
        <v>62</v>
      </c>
      <c r="E27" s="269"/>
      <c r="F27" s="54"/>
    </row>
    <row r="28" spans="2:7" ht="14.25" x14ac:dyDescent="0.45">
      <c r="C28" s="78"/>
      <c r="D28" s="9"/>
      <c r="E28" s="32"/>
    </row>
    <row r="29" spans="2:7" ht="14.25" x14ac:dyDescent="0.45">
      <c r="E29" s="32"/>
    </row>
    <row r="30" spans="2:7" x14ac:dyDescent="0.35"/>
  </sheetData>
  <mergeCells count="1">
    <mergeCell ref="D27:E27"/>
  </mergeCells>
  <phoneticPr fontId="7" type="noConversion"/>
  <conditionalFormatting sqref="E24">
    <cfRule type="cellIs" dxfId="39" priority="15" operator="equal">
      <formula>"Red"</formula>
    </cfRule>
    <cfRule type="cellIs" dxfId="38" priority="16" operator="equal">
      <formula>"Amber"</formula>
    </cfRule>
    <cfRule type="cellIs" dxfId="37" priority="17" operator="equal">
      <formula>"Green"</formula>
    </cfRule>
  </conditionalFormatting>
  <conditionalFormatting sqref="E21:E22">
    <cfRule type="cellIs" dxfId="36" priority="9" operator="equal">
      <formula>"Not sure"</formula>
    </cfRule>
  </conditionalFormatting>
  <conditionalFormatting sqref="E21:E22">
    <cfRule type="cellIs" dxfId="35" priority="8" operator="equal">
      <formula>"Yes"</formula>
    </cfRule>
    <cfRule type="cellIs" dxfId="34" priority="10" operator="equal">
      <formula>"No"</formula>
    </cfRule>
  </conditionalFormatting>
  <conditionalFormatting sqref="E9:E18">
    <cfRule type="cellIs" dxfId="33" priority="1" operator="equal">
      <formula>"Negative impact"</formula>
    </cfRule>
    <cfRule type="cellIs" dxfId="32" priority="2" operator="equal">
      <formula>"Positive impact"</formula>
    </cfRule>
    <cfRule type="cellIs" dxfId="31" priority="3" operator="equal">
      <formula>"Not considered / Not sure"</formula>
    </cfRule>
  </conditionalFormatting>
  <hyperlinks>
    <hyperlink ref="D9" location="Guidance!C31" display="Link to Guidance" xr:uid="{9690B1AB-7F06-4DC0-9844-83414F70EB99}"/>
    <hyperlink ref="D10" location="Guidance!C32" display="Link to Guidance" xr:uid="{3715ADFC-7E70-4180-92D1-DD0C3E8A821A}"/>
    <hyperlink ref="D11" location="Guidance!C33" display="Link to Guidance" xr:uid="{69E22502-9E1C-4671-8848-799399E3AC0C}"/>
    <hyperlink ref="D12" location="Guidance!C34" display="Link to Guidance" xr:uid="{82406896-30D5-48A5-A274-3861A1D42F8A}"/>
    <hyperlink ref="D13" location="Guidance!C35" display="Link to Guidance" xr:uid="{9E11BD08-9C3A-4F33-9084-A9052F3AB527}"/>
    <hyperlink ref="D14" location="Guidance!C36" display="Link to Guidance" xr:uid="{86967926-474A-4436-8619-A2D270B229E8}"/>
    <hyperlink ref="D15" location="Guidance!C37" display="Link to Guidance" xr:uid="{BF3BAEE7-2D63-4391-9411-4E7E13E7B6C8}"/>
    <hyperlink ref="D16" location="Guidance!C38" display="Link to Guidance" xr:uid="{B2ACA5E0-9597-47C1-AE48-6D68B430EE83}"/>
    <hyperlink ref="D21" location="Guidance!C41" display="Link to Guidance" xr:uid="{DBF7FBA6-6E65-4A68-BADC-DDD4A461A2FF}"/>
    <hyperlink ref="D22" location="Guidance!C37" display="Link to Guidance" xr:uid="{CA82228D-F6A4-45D8-9444-53A470B7AD9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B9085C2-09EE-4918-8353-19BC1955E9A8}">
          <x14:formula1>
            <xm:f>Lists!$B$5:$B$9</xm:f>
          </x14:formula1>
          <xm:sqref>E9:E18</xm:sqref>
        </x14:dataValidation>
        <x14:dataValidation type="list" allowBlank="1" showInputMessage="1" showErrorMessage="1" xr:uid="{7035E890-CF3B-4234-9CC4-6D8AFF711B38}">
          <x14:formula1>
            <xm:f>Lists!$D$5:$D$9</xm:f>
          </x14:formula1>
          <xm:sqref>E21:E22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04EB3-CAAA-4A93-9571-FE16B33614E0}">
  <sheetPr codeName="Sheet6">
    <tabColor rgb="FFC00000"/>
    <pageSetUpPr autoPageBreaks="0"/>
  </sheetPr>
  <dimension ref="A1:M29"/>
  <sheetViews>
    <sheetView workbookViewId="0"/>
  </sheetViews>
  <sheetFormatPr defaultColWidth="0" defaultRowHeight="13.5" zeroHeight="1" x14ac:dyDescent="0.35"/>
  <cols>
    <col min="1" max="1" width="2.75" style="5" customWidth="1"/>
    <col min="2" max="2" width="5.875" style="5" customWidth="1"/>
    <col min="3" max="3" width="51.375" style="5" customWidth="1"/>
    <col min="4" max="4" width="11.25" style="5" customWidth="1"/>
    <col min="5" max="5" width="25" style="73" customWidth="1"/>
    <col min="6" max="6" width="48" style="5" customWidth="1"/>
    <col min="7" max="7" width="57" style="5" customWidth="1"/>
    <col min="8" max="8" width="3.625" style="5" customWidth="1"/>
    <col min="9" max="13" width="0" style="5" hidden="1" customWidth="1"/>
    <col min="14" max="16384" width="9" style="5" hidden="1"/>
  </cols>
  <sheetData>
    <row r="1" spans="1:7" ht="13.9" x14ac:dyDescent="0.4">
      <c r="A1" s="256"/>
      <c r="E1" s="5"/>
    </row>
    <row r="2" spans="1:7" s="85" customFormat="1" ht="17.649999999999999" x14ac:dyDescent="0.5">
      <c r="B2" s="21" t="s">
        <v>119</v>
      </c>
      <c r="E2" s="86"/>
    </row>
    <row r="3" spans="1:7" s="85" customFormat="1" ht="15" x14ac:dyDescent="0.4">
      <c r="B3" s="174" t="s">
        <v>120</v>
      </c>
      <c r="E3" s="86"/>
    </row>
    <row r="4" spans="1:7" s="85" customFormat="1" ht="15" x14ac:dyDescent="0.4">
      <c r="B4" s="175" t="s">
        <v>121</v>
      </c>
      <c r="E4" s="86"/>
    </row>
    <row r="5" spans="1:7" s="85" customFormat="1" ht="15" x14ac:dyDescent="0.4">
      <c r="B5" s="175" t="s">
        <v>122</v>
      </c>
      <c r="E5" s="86"/>
    </row>
    <row r="6" spans="1:7" x14ac:dyDescent="0.35"/>
    <row r="7" spans="1:7" ht="49.5" customHeight="1" x14ac:dyDescent="0.35">
      <c r="B7" s="107" t="s">
        <v>23</v>
      </c>
      <c r="C7" s="107" t="s">
        <v>24</v>
      </c>
      <c r="D7" s="107" t="s">
        <v>25</v>
      </c>
      <c r="E7" s="107" t="s">
        <v>26</v>
      </c>
      <c r="F7" s="107" t="s">
        <v>27</v>
      </c>
      <c r="G7" s="107" t="s">
        <v>28</v>
      </c>
    </row>
    <row r="8" spans="1:7" ht="83.25" customHeight="1" x14ac:dyDescent="0.4">
      <c r="B8" s="111"/>
      <c r="C8" s="106" t="s">
        <v>29</v>
      </c>
      <c r="D8" s="106" t="s">
        <v>30</v>
      </c>
      <c r="E8" s="106" t="s">
        <v>31</v>
      </c>
      <c r="F8" s="106" t="s">
        <v>32</v>
      </c>
      <c r="G8" s="106" t="s">
        <v>33</v>
      </c>
    </row>
    <row r="9" spans="1:7" ht="29.25" customHeight="1" x14ac:dyDescent="0.35">
      <c r="B9" s="115" t="s">
        <v>123</v>
      </c>
      <c r="C9" s="115" t="s">
        <v>124</v>
      </c>
      <c r="D9" s="145" t="s">
        <v>36</v>
      </c>
      <c r="E9" s="114" t="s">
        <v>21</v>
      </c>
      <c r="F9" s="115" t="s">
        <v>37</v>
      </c>
      <c r="G9" s="115" t="s">
        <v>37</v>
      </c>
    </row>
    <row r="10" spans="1:7" ht="28.5" customHeight="1" x14ac:dyDescent="0.35">
      <c r="B10" s="115" t="s">
        <v>125</v>
      </c>
      <c r="C10" s="113" t="s">
        <v>126</v>
      </c>
      <c r="D10" s="145" t="s">
        <v>36</v>
      </c>
      <c r="E10" s="114" t="s">
        <v>21</v>
      </c>
      <c r="F10" s="115" t="s">
        <v>37</v>
      </c>
      <c r="G10" s="115" t="s">
        <v>37</v>
      </c>
    </row>
    <row r="11" spans="1:7" ht="28.5" customHeight="1" x14ac:dyDescent="0.35">
      <c r="B11" s="115" t="s">
        <v>127</v>
      </c>
      <c r="C11" s="115" t="s">
        <v>128</v>
      </c>
      <c r="D11" s="145" t="s">
        <v>36</v>
      </c>
      <c r="E11" s="114" t="s">
        <v>21</v>
      </c>
      <c r="F11" s="115" t="s">
        <v>37</v>
      </c>
      <c r="G11" s="115" t="s">
        <v>37</v>
      </c>
    </row>
    <row r="12" spans="1:7" ht="35.25" customHeight="1" x14ac:dyDescent="0.35">
      <c r="B12" s="115" t="s">
        <v>129</v>
      </c>
      <c r="C12" s="120" t="s">
        <v>130</v>
      </c>
      <c r="D12" s="145" t="s">
        <v>36</v>
      </c>
      <c r="E12" s="114" t="s">
        <v>21</v>
      </c>
      <c r="F12" s="115" t="s">
        <v>37</v>
      </c>
      <c r="G12" s="115" t="s">
        <v>37</v>
      </c>
    </row>
    <row r="13" spans="1:7" ht="15" hidden="1" x14ac:dyDescent="0.35">
      <c r="B13" s="61"/>
      <c r="C13" s="120"/>
      <c r="D13" s="262"/>
      <c r="E13" s="105"/>
      <c r="F13" s="115"/>
      <c r="G13" s="115"/>
    </row>
    <row r="14" spans="1:7" ht="15" hidden="1" x14ac:dyDescent="0.35">
      <c r="B14" s="61"/>
      <c r="C14" s="120"/>
      <c r="D14" s="262"/>
      <c r="E14" s="105"/>
      <c r="F14" s="115"/>
      <c r="G14" s="115"/>
    </row>
    <row r="15" spans="1:7" ht="15" hidden="1" x14ac:dyDescent="0.35">
      <c r="B15" s="61"/>
      <c r="C15" s="120"/>
      <c r="D15" s="262"/>
      <c r="E15" s="105"/>
      <c r="F15" s="115"/>
      <c r="G15" s="115"/>
    </row>
    <row r="16" spans="1:7" ht="15" hidden="1" x14ac:dyDescent="0.35">
      <c r="B16" s="61"/>
      <c r="C16" s="120"/>
      <c r="D16" s="262"/>
      <c r="E16" s="105"/>
      <c r="F16" s="115"/>
      <c r="G16" s="115"/>
    </row>
    <row r="17" spans="2:7" ht="15" hidden="1" x14ac:dyDescent="0.35">
      <c r="B17" s="61"/>
      <c r="C17" s="120"/>
      <c r="D17" s="262"/>
      <c r="E17" s="105"/>
      <c r="F17" s="115"/>
      <c r="G17" s="115"/>
    </row>
    <row r="18" spans="2:7" ht="15" hidden="1" x14ac:dyDescent="0.35">
      <c r="B18" s="61"/>
      <c r="C18" s="120"/>
      <c r="D18" s="262"/>
      <c r="E18" s="105"/>
      <c r="F18" s="115"/>
      <c r="G18" s="115"/>
    </row>
    <row r="19" spans="2:7" x14ac:dyDescent="0.35">
      <c r="B19" s="49"/>
      <c r="C19" s="87"/>
      <c r="D19" s="52"/>
      <c r="E19" s="53"/>
      <c r="F19" s="52"/>
      <c r="G19" s="88"/>
    </row>
    <row r="20" spans="2:7" ht="13.9" x14ac:dyDescent="0.35">
      <c r="B20" s="63"/>
      <c r="C20" s="69" t="s">
        <v>158</v>
      </c>
      <c r="D20" s="176"/>
      <c r="E20" s="176"/>
      <c r="F20" s="176"/>
      <c r="G20" s="63"/>
    </row>
    <row r="21" spans="2:7" ht="35.25" customHeight="1" x14ac:dyDescent="0.35">
      <c r="B21" s="61" t="s">
        <v>137</v>
      </c>
      <c r="C21" s="72" t="s">
        <v>138</v>
      </c>
      <c r="D21" s="262" t="s">
        <v>36</v>
      </c>
      <c r="E21" s="51" t="s">
        <v>21</v>
      </c>
      <c r="F21" s="62" t="s">
        <v>55</v>
      </c>
      <c r="G21" s="177" t="s">
        <v>56</v>
      </c>
    </row>
    <row r="22" spans="2:7" x14ac:dyDescent="0.35">
      <c r="B22" s="49"/>
      <c r="C22" s="76"/>
      <c r="D22" s="54"/>
      <c r="E22" s="50"/>
      <c r="F22" s="50"/>
      <c r="G22" s="88"/>
    </row>
    <row r="23" spans="2:7" ht="13.9" x14ac:dyDescent="0.4">
      <c r="D23" s="30" t="s">
        <v>60</v>
      </c>
      <c r="E23" s="31" t="str">
        <f>'Background lookup tables'!E55</f>
        <v>No relevance</v>
      </c>
      <c r="G23" s="84"/>
    </row>
    <row r="24" spans="2:7" ht="13.9" x14ac:dyDescent="0.4">
      <c r="D24" s="9"/>
      <c r="E24" s="32"/>
    </row>
    <row r="25" spans="2:7" ht="16.149999999999999" customHeight="1" x14ac:dyDescent="0.4">
      <c r="C25" s="140" t="s">
        <v>61</v>
      </c>
      <c r="D25" s="141"/>
      <c r="E25" s="139"/>
    </row>
    <row r="26" spans="2:7" ht="132.4" customHeight="1" x14ac:dyDescent="0.35">
      <c r="C26" s="142" t="s">
        <v>37</v>
      </c>
      <c r="D26" s="269" t="s">
        <v>62</v>
      </c>
      <c r="E26" s="269"/>
    </row>
    <row r="27" spans="2:7" ht="14.25" x14ac:dyDescent="0.45">
      <c r="C27" s="78"/>
      <c r="D27" s="9"/>
      <c r="E27" s="32"/>
    </row>
    <row r="28" spans="2:7" ht="14.25" x14ac:dyDescent="0.45">
      <c r="E28" s="32"/>
    </row>
    <row r="29" spans="2:7" x14ac:dyDescent="0.35"/>
  </sheetData>
  <mergeCells count="1">
    <mergeCell ref="D26:E26"/>
  </mergeCells>
  <phoneticPr fontId="7" type="noConversion"/>
  <conditionalFormatting sqref="E23">
    <cfRule type="cellIs" dxfId="30" priority="11" operator="equal">
      <formula>"Red"</formula>
    </cfRule>
    <cfRule type="cellIs" dxfId="29" priority="12" operator="equal">
      <formula>"Amber"</formula>
    </cfRule>
    <cfRule type="cellIs" dxfId="28" priority="13" operator="equal">
      <formula>"Green"</formula>
    </cfRule>
  </conditionalFormatting>
  <conditionalFormatting sqref="E21">
    <cfRule type="cellIs" dxfId="27" priority="5" operator="equal">
      <formula>"Not sure"</formula>
    </cfRule>
  </conditionalFormatting>
  <conditionalFormatting sqref="E21">
    <cfRule type="cellIs" dxfId="26" priority="4" operator="equal">
      <formula>"Yes"</formula>
    </cfRule>
    <cfRule type="cellIs" dxfId="25" priority="6" operator="equal">
      <formula>"No"</formula>
    </cfRule>
  </conditionalFormatting>
  <conditionalFormatting sqref="E9:E18">
    <cfRule type="cellIs" dxfId="24" priority="1" operator="equal">
      <formula>"Negative impact"</formula>
    </cfRule>
    <cfRule type="cellIs" dxfId="23" priority="2" operator="equal">
      <formula>"Positive impact"</formula>
    </cfRule>
    <cfRule type="cellIs" dxfId="22" priority="3" operator="equal">
      <formula>"Not considered / Not sure"</formula>
    </cfRule>
  </conditionalFormatting>
  <hyperlinks>
    <hyperlink ref="D10" location="Guidance!C45" display="Link to Guidance" xr:uid="{08C2B92F-58F4-4A4E-BC84-C5A9429BADD9}"/>
    <hyperlink ref="D11" location="Guidance!C46" display="Link to Guidance" xr:uid="{4B26D53A-F514-455C-8E2E-2AEA466ED0E4}"/>
    <hyperlink ref="D12" location="Guidance!C47" display="Link to Guidance" xr:uid="{4F780495-3158-4A4E-83B3-7F1B8A4219C9}"/>
    <hyperlink ref="D9" location="Guidance!C44" display="Link to Guidance" xr:uid="{9DC17A9B-844A-453B-95F1-4F8644AC11E3}"/>
    <hyperlink ref="D21" location="Guidance!C54" display="Link to Guidance" xr:uid="{F716D718-14B7-42BF-BD1A-6C6EDE449C7B}"/>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FD098D3-E005-497F-A258-A34DF17CAF55}">
          <x14:formula1>
            <xm:f>Lists!$B$5:$B$9</xm:f>
          </x14:formula1>
          <xm:sqref>E9:E18</xm:sqref>
        </x14:dataValidation>
        <x14:dataValidation type="list" allowBlank="1" showInputMessage="1" showErrorMessage="1" xr:uid="{C62B768D-EFA3-4BF8-A022-E931FB31B2DB}">
          <x14:formula1>
            <xm:f>Lists!$D$5:$D$9</xm:f>
          </x14:formula1>
          <xm:sqref>E21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64D2-7BF0-4C15-A247-FF68BBFC59E8}">
  <sheetPr codeName="Sheet7">
    <tabColor theme="4" tint="-0.249977111117893"/>
    <pageSetUpPr autoPageBreaks="0"/>
  </sheetPr>
  <dimension ref="A1:M29"/>
  <sheetViews>
    <sheetView workbookViewId="0"/>
  </sheetViews>
  <sheetFormatPr defaultColWidth="0" defaultRowHeight="13.5" zeroHeight="1" x14ac:dyDescent="0.35"/>
  <cols>
    <col min="1" max="1" width="2.75" style="5" customWidth="1"/>
    <col min="2" max="2" width="5.875" style="5" customWidth="1"/>
    <col min="3" max="3" width="51.375" style="5" customWidth="1"/>
    <col min="4" max="4" width="11.25" style="5" customWidth="1"/>
    <col min="5" max="5" width="26" style="73" customWidth="1"/>
    <col min="6" max="6" width="39.25" style="5" customWidth="1"/>
    <col min="7" max="7" width="56.25" style="5" customWidth="1"/>
    <col min="8" max="8" width="3.625" style="5" customWidth="1"/>
    <col min="9" max="13" width="0" style="5" hidden="1" customWidth="1"/>
    <col min="14" max="16384" width="9" style="5" hidden="1"/>
  </cols>
  <sheetData>
    <row r="1" spans="1:7" ht="13.9" x14ac:dyDescent="0.4">
      <c r="A1" s="256"/>
      <c r="E1" s="5"/>
    </row>
    <row r="2" spans="1:7" s="89" customFormat="1" ht="17.649999999999999" x14ac:dyDescent="0.5">
      <c r="B2" s="65" t="s">
        <v>6</v>
      </c>
      <c r="E2" s="90"/>
    </row>
    <row r="3" spans="1:7" s="89" customFormat="1" ht="13.9" x14ac:dyDescent="0.4">
      <c r="B3" s="66" t="s">
        <v>140</v>
      </c>
      <c r="E3" s="90"/>
    </row>
    <row r="4" spans="1:7" s="89" customFormat="1" x14ac:dyDescent="0.35">
      <c r="B4" s="67" t="s">
        <v>415</v>
      </c>
      <c r="E4" s="90"/>
    </row>
    <row r="5" spans="1:7" s="89" customFormat="1" x14ac:dyDescent="0.35">
      <c r="B5" s="67" t="s">
        <v>141</v>
      </c>
      <c r="E5" s="90"/>
    </row>
    <row r="6" spans="1:7" x14ac:dyDescent="0.35"/>
    <row r="7" spans="1:7" ht="45" x14ac:dyDescent="0.35">
      <c r="B7" s="107" t="s">
        <v>23</v>
      </c>
      <c r="C7" s="107" t="s">
        <v>24</v>
      </c>
      <c r="D7" s="107" t="s">
        <v>25</v>
      </c>
      <c r="E7" s="107" t="s">
        <v>26</v>
      </c>
      <c r="F7" s="107" t="s">
        <v>27</v>
      </c>
      <c r="G7" s="107" t="s">
        <v>28</v>
      </c>
    </row>
    <row r="8" spans="1:7" ht="83.25" customHeight="1" x14ac:dyDescent="0.4">
      <c r="B8" s="111"/>
      <c r="C8" s="106" t="s">
        <v>29</v>
      </c>
      <c r="D8" s="106" t="s">
        <v>30</v>
      </c>
      <c r="E8" s="106" t="s">
        <v>31</v>
      </c>
      <c r="F8" s="106" t="s">
        <v>32</v>
      </c>
      <c r="G8" s="106" t="s">
        <v>33</v>
      </c>
    </row>
    <row r="9" spans="1:7" ht="45.75" customHeight="1" x14ac:dyDescent="0.35">
      <c r="B9" s="115" t="s">
        <v>142</v>
      </c>
      <c r="C9" s="113" t="s">
        <v>143</v>
      </c>
      <c r="D9" s="145" t="s">
        <v>36</v>
      </c>
      <c r="E9" s="114" t="s">
        <v>21</v>
      </c>
      <c r="F9" s="115" t="s">
        <v>37</v>
      </c>
      <c r="G9" s="115" t="s">
        <v>37</v>
      </c>
    </row>
    <row r="10" spans="1:7" ht="49.5" customHeight="1" x14ac:dyDescent="0.35">
      <c r="B10" s="115" t="s">
        <v>144</v>
      </c>
      <c r="C10" s="113" t="s">
        <v>418</v>
      </c>
      <c r="D10" s="145" t="s">
        <v>36</v>
      </c>
      <c r="E10" s="114" t="s">
        <v>21</v>
      </c>
      <c r="F10" s="115" t="s">
        <v>37</v>
      </c>
      <c r="G10" s="115" t="s">
        <v>37</v>
      </c>
    </row>
    <row r="11" spans="1:7" ht="45" customHeight="1" x14ac:dyDescent="0.35">
      <c r="B11" s="115" t="s">
        <v>145</v>
      </c>
      <c r="C11" s="115" t="s">
        <v>146</v>
      </c>
      <c r="D11" s="145" t="s">
        <v>36</v>
      </c>
      <c r="E11" s="114" t="s">
        <v>21</v>
      </c>
      <c r="F11" s="115" t="s">
        <v>37</v>
      </c>
      <c r="G11" s="115" t="s">
        <v>37</v>
      </c>
    </row>
    <row r="12" spans="1:7" ht="54.4" customHeight="1" x14ac:dyDescent="0.35">
      <c r="B12" s="115" t="s">
        <v>147</v>
      </c>
      <c r="C12" s="115" t="s">
        <v>148</v>
      </c>
      <c r="D12" s="145" t="s">
        <v>36</v>
      </c>
      <c r="E12" s="114" t="s">
        <v>21</v>
      </c>
      <c r="F12" s="115" t="s">
        <v>37</v>
      </c>
      <c r="G12" s="115" t="s">
        <v>37</v>
      </c>
    </row>
    <row r="13" spans="1:7" ht="49.5" customHeight="1" x14ac:dyDescent="0.35">
      <c r="B13" s="115" t="s">
        <v>149</v>
      </c>
      <c r="C13" s="115" t="s">
        <v>150</v>
      </c>
      <c r="D13" s="145" t="s">
        <v>36</v>
      </c>
      <c r="E13" s="114" t="s">
        <v>21</v>
      </c>
      <c r="F13" s="115" t="s">
        <v>37</v>
      </c>
      <c r="G13" s="115" t="s">
        <v>37</v>
      </c>
    </row>
    <row r="14" spans="1:7" ht="43.9" customHeight="1" x14ac:dyDescent="0.35">
      <c r="B14" s="115" t="s">
        <v>151</v>
      </c>
      <c r="C14" s="115" t="s">
        <v>152</v>
      </c>
      <c r="D14" s="262" t="s">
        <v>36</v>
      </c>
      <c r="E14" s="114" t="s">
        <v>21</v>
      </c>
      <c r="F14" s="115" t="s">
        <v>37</v>
      </c>
      <c r="G14" s="115" t="s">
        <v>37</v>
      </c>
    </row>
    <row r="15" spans="1:7" ht="28.5" customHeight="1" x14ac:dyDescent="0.35">
      <c r="B15" s="115" t="s">
        <v>153</v>
      </c>
      <c r="C15" s="115" t="s">
        <v>154</v>
      </c>
      <c r="D15" s="262" t="s">
        <v>36</v>
      </c>
      <c r="E15" s="114" t="s">
        <v>21</v>
      </c>
      <c r="F15" s="115" t="s">
        <v>37</v>
      </c>
      <c r="G15" s="115" t="s">
        <v>37</v>
      </c>
    </row>
    <row r="16" spans="1:7" ht="15.75" hidden="1" x14ac:dyDescent="0.35">
      <c r="B16" s="115"/>
      <c r="C16" s="120"/>
      <c r="D16" s="262"/>
      <c r="E16" s="114"/>
      <c r="F16" s="115"/>
      <c r="G16" s="115"/>
    </row>
    <row r="17" spans="2:7" ht="15.75" hidden="1" x14ac:dyDescent="0.35">
      <c r="B17" s="115"/>
      <c r="C17" s="120"/>
      <c r="D17" s="262"/>
      <c r="E17" s="114"/>
      <c r="F17" s="115"/>
      <c r="G17" s="115"/>
    </row>
    <row r="18" spans="2:7" ht="15.75" hidden="1" x14ac:dyDescent="0.35">
      <c r="B18" s="115"/>
      <c r="C18" s="120"/>
      <c r="D18" s="262"/>
      <c r="E18" s="114"/>
      <c r="F18" s="115"/>
      <c r="G18" s="115"/>
    </row>
    <row r="19" spans="2:7" ht="15.75" x14ac:dyDescent="0.35">
      <c r="B19" s="168"/>
      <c r="C19" s="178"/>
      <c r="D19" s="179"/>
      <c r="E19" s="165"/>
      <c r="F19" s="179"/>
      <c r="G19" s="178"/>
    </row>
    <row r="20" spans="2:7" ht="15.75" x14ac:dyDescent="0.35">
      <c r="B20" s="160"/>
      <c r="C20" s="169" t="s">
        <v>158</v>
      </c>
      <c r="D20" s="126"/>
      <c r="E20" s="126"/>
      <c r="F20" s="126"/>
      <c r="G20" s="160"/>
    </row>
    <row r="21" spans="2:7" ht="51" customHeight="1" x14ac:dyDescent="0.35">
      <c r="B21" s="115" t="s">
        <v>159</v>
      </c>
      <c r="C21" s="116" t="s">
        <v>160</v>
      </c>
      <c r="D21" s="262" t="s">
        <v>36</v>
      </c>
      <c r="E21" s="128" t="s">
        <v>21</v>
      </c>
      <c r="F21" s="115" t="s">
        <v>55</v>
      </c>
      <c r="G21" s="129" t="s">
        <v>56</v>
      </c>
    </row>
    <row r="22" spans="2:7" ht="14.25" x14ac:dyDescent="0.35">
      <c r="B22" s="49"/>
      <c r="C22" s="76"/>
      <c r="D22" s="54"/>
      <c r="E22" s="50"/>
      <c r="F22" s="50"/>
      <c r="G22" s="88"/>
    </row>
    <row r="23" spans="2:7" ht="15.75" x14ac:dyDescent="0.5">
      <c r="D23" s="134" t="s">
        <v>60</v>
      </c>
      <c r="E23" s="135" t="str">
        <f>'Background lookup tables'!E67</f>
        <v>No relevance</v>
      </c>
      <c r="G23" s="84"/>
    </row>
    <row r="24" spans="2:7" ht="14.25" x14ac:dyDescent="0.45">
      <c r="D24" s="9"/>
      <c r="E24" s="32"/>
    </row>
    <row r="25" spans="2:7" ht="16.149999999999999" customHeight="1" x14ac:dyDescent="0.5">
      <c r="C25" s="140" t="s">
        <v>61</v>
      </c>
      <c r="D25" s="141"/>
      <c r="E25" s="139"/>
    </row>
    <row r="26" spans="2:7" ht="117.4" customHeight="1" x14ac:dyDescent="0.35">
      <c r="C26" s="142" t="s">
        <v>37</v>
      </c>
      <c r="D26" s="269" t="s">
        <v>62</v>
      </c>
      <c r="E26" s="269"/>
    </row>
    <row r="27" spans="2:7" ht="14.25" x14ac:dyDescent="0.45">
      <c r="C27" s="78"/>
      <c r="D27" s="9"/>
      <c r="E27" s="32"/>
    </row>
    <row r="28" spans="2:7" ht="14.25" x14ac:dyDescent="0.45">
      <c r="E28" s="32"/>
    </row>
    <row r="29" spans="2:7" ht="52.5" hidden="1" customHeight="1" x14ac:dyDescent="0.35"/>
  </sheetData>
  <mergeCells count="1">
    <mergeCell ref="D26:E26"/>
  </mergeCells>
  <phoneticPr fontId="7" type="noConversion"/>
  <conditionalFormatting sqref="E23">
    <cfRule type="cellIs" dxfId="21" priority="7" operator="equal">
      <formula>"Red"</formula>
    </cfRule>
    <cfRule type="cellIs" dxfId="20" priority="8" operator="equal">
      <formula>"Amber"</formula>
    </cfRule>
    <cfRule type="cellIs" dxfId="19" priority="9" operator="equal">
      <formula>"Green"</formula>
    </cfRule>
  </conditionalFormatting>
  <conditionalFormatting sqref="E21">
    <cfRule type="cellIs" dxfId="18" priority="5" operator="equal">
      <formula>"Not sure"</formula>
    </cfRule>
  </conditionalFormatting>
  <conditionalFormatting sqref="E21">
    <cfRule type="cellIs" dxfId="17" priority="4" operator="equal">
      <formula>"Yes"</formula>
    </cfRule>
    <cfRule type="cellIs" dxfId="16" priority="6" operator="equal">
      <formula>"No"</formula>
    </cfRule>
  </conditionalFormatting>
  <conditionalFormatting sqref="E9:E18">
    <cfRule type="cellIs" dxfId="15" priority="1" operator="equal">
      <formula>"Negative impact"</formula>
    </cfRule>
    <cfRule type="cellIs" dxfId="14" priority="2" operator="equal">
      <formula>"Positive impact"</formula>
    </cfRule>
    <cfRule type="cellIs" dxfId="13" priority="3" operator="equal">
      <formula>"Not considered / Not sure"</formula>
    </cfRule>
  </conditionalFormatting>
  <hyperlinks>
    <hyperlink ref="D10" location="Guidance!C58" display="Link to Guidance" xr:uid="{58022958-E4DE-4748-91B6-F4CB7D37E92E}"/>
    <hyperlink ref="D11" location="Guidance!C59" display="Link to Guidance" xr:uid="{35CEA710-0091-47D6-A7FA-38CF2BF86E71}"/>
    <hyperlink ref="D12" location="Guidance!C60" display="Link to Guidance" xr:uid="{C1DCFA4B-C1E6-441F-8C41-A07DA660A130}"/>
    <hyperlink ref="D13" location="Guidance!C61" display="Link to Guidance" xr:uid="{24E30A0F-A9A9-4279-85D3-9BE8BA1B95D7}"/>
    <hyperlink ref="D9" location="Guidance!C57" display="Link to Guidance" xr:uid="{8B10B9E4-5E5F-44C3-AFF1-09C3A1C342C0}"/>
    <hyperlink ref="D21" location="Guidance!C67" display="Link to Guidance" xr:uid="{8CD8E4E5-8402-4428-9A3A-7667FA45EA54}"/>
    <hyperlink ref="D14" location="Guidance!C62" display="Link to Guidance" xr:uid="{D83CE20F-58DA-47D2-832D-4547CECF7297}"/>
    <hyperlink ref="D15" location="Guidance!C63" display="Link to Guidance" xr:uid="{03A831A6-F09B-413C-B6E6-54B3CD7275DC}"/>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358CFC3-3182-4703-90E9-AD168680C308}">
          <x14:formula1>
            <xm:f>Lists!$D$5:$D$9</xm:f>
          </x14:formula1>
          <xm:sqref>E21</xm:sqref>
        </x14:dataValidation>
        <x14:dataValidation type="list" allowBlank="1" showInputMessage="1" showErrorMessage="1" xr:uid="{B10DD09C-E3CA-4CBF-BF84-E6F55FA46DE5}">
          <x14:formula1>
            <xm:f>Lists!$B$5:$B$9</xm:f>
          </x14:formula1>
          <xm:sqref>E9:E18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5A15B-E350-4CA8-A8BC-5841F1C4936F}">
  <sheetPr codeName="Sheet8">
    <tabColor theme="3"/>
  </sheetPr>
  <dimension ref="A1:E62"/>
  <sheetViews>
    <sheetView workbookViewId="0"/>
  </sheetViews>
  <sheetFormatPr defaultColWidth="0" defaultRowHeight="13.5" zeroHeight="1" x14ac:dyDescent="0.35"/>
  <cols>
    <col min="1" max="1" width="6.0625" style="5" customWidth="1"/>
    <col min="2" max="2" width="46.375" style="5" customWidth="1"/>
    <col min="3" max="3" width="78.125" style="5" customWidth="1"/>
    <col min="4" max="4" width="49.125" style="5" customWidth="1"/>
    <col min="5" max="5" width="9" style="5" customWidth="1"/>
    <col min="6" max="16384" width="9" style="5" hidden="1"/>
  </cols>
  <sheetData>
    <row r="1" spans="1:3" ht="13.9" x14ac:dyDescent="0.4">
      <c r="A1" s="256"/>
    </row>
    <row r="2" spans="1:3" s="91" customFormat="1" ht="17.649999999999999" x14ac:dyDescent="0.5">
      <c r="A2" s="40"/>
      <c r="B2" s="41" t="s">
        <v>8</v>
      </c>
    </row>
    <row r="3" spans="1:3" x14ac:dyDescent="0.35"/>
    <row r="4" spans="1:3" ht="15" x14ac:dyDescent="0.4">
      <c r="B4" s="42" t="s">
        <v>161</v>
      </c>
      <c r="C4" s="181" t="s">
        <v>162</v>
      </c>
    </row>
    <row r="5" spans="1:3" ht="35.25" customHeight="1" x14ac:dyDescent="0.35">
      <c r="B5" s="182" t="s">
        <v>163</v>
      </c>
      <c r="C5" s="180" t="s">
        <v>405</v>
      </c>
    </row>
    <row r="6" spans="1:3" ht="54" customHeight="1" x14ac:dyDescent="0.35">
      <c r="B6" s="182" t="s">
        <v>164</v>
      </c>
      <c r="C6" s="183" t="s">
        <v>406</v>
      </c>
    </row>
    <row r="7" spans="1:3" ht="246.75" customHeight="1" x14ac:dyDescent="0.35">
      <c r="B7" s="184" t="s">
        <v>165</v>
      </c>
      <c r="C7" s="180" t="s">
        <v>407</v>
      </c>
    </row>
    <row r="8" spans="1:3" ht="90" x14ac:dyDescent="0.35">
      <c r="B8" s="184" t="s">
        <v>166</v>
      </c>
      <c r="C8" s="180" t="s">
        <v>167</v>
      </c>
    </row>
    <row r="9" spans="1:3" ht="45" x14ac:dyDescent="0.4">
      <c r="B9" s="182" t="s">
        <v>168</v>
      </c>
      <c r="C9" s="185" t="s">
        <v>169</v>
      </c>
    </row>
    <row r="10" spans="1:3" x14ac:dyDescent="0.35"/>
    <row r="11" spans="1:3" ht="15" x14ac:dyDescent="0.4">
      <c r="B11" s="42" t="s">
        <v>170</v>
      </c>
      <c r="C11" s="146" t="s">
        <v>171</v>
      </c>
    </row>
    <row r="12" spans="1:3" ht="15" x14ac:dyDescent="0.4">
      <c r="B12" s="42" t="s">
        <v>172</v>
      </c>
      <c r="C12" s="42" t="s">
        <v>173</v>
      </c>
    </row>
    <row r="13" spans="1:3" ht="30" x14ac:dyDescent="0.4">
      <c r="B13" s="186" t="s">
        <v>174</v>
      </c>
      <c r="C13" s="149"/>
    </row>
    <row r="14" spans="1:3" ht="30" x14ac:dyDescent="0.4">
      <c r="B14" s="149" t="s">
        <v>431</v>
      </c>
      <c r="C14" s="149"/>
    </row>
    <row r="15" spans="1:3" ht="30" x14ac:dyDescent="0.4">
      <c r="B15" s="149" t="s">
        <v>175</v>
      </c>
      <c r="C15" s="149"/>
    </row>
    <row r="16" spans="1:3" ht="30" x14ac:dyDescent="0.4">
      <c r="B16" s="149" t="s">
        <v>176</v>
      </c>
      <c r="C16" s="149"/>
    </row>
    <row r="17" spans="2:4" ht="31.5" x14ac:dyDescent="0.5">
      <c r="B17" s="149" t="s">
        <v>177</v>
      </c>
      <c r="C17" s="149"/>
    </row>
    <row r="18" spans="2:4" ht="31.5" x14ac:dyDescent="0.5">
      <c r="B18" s="149" t="s">
        <v>178</v>
      </c>
      <c r="C18" s="149"/>
    </row>
    <row r="19" spans="2:4" ht="47.25" x14ac:dyDescent="0.5">
      <c r="B19" s="149" t="s">
        <v>179</v>
      </c>
      <c r="C19" s="149"/>
    </row>
    <row r="20" spans="2:4" ht="31.5" x14ac:dyDescent="0.5">
      <c r="B20" s="149" t="s">
        <v>180</v>
      </c>
      <c r="C20" s="149"/>
    </row>
    <row r="21" spans="2:4" ht="31.5" x14ac:dyDescent="0.5">
      <c r="B21" s="149" t="s">
        <v>181</v>
      </c>
      <c r="C21" s="149"/>
    </row>
    <row r="22" spans="2:4" ht="180" customHeight="1" x14ac:dyDescent="0.5">
      <c r="B22" s="186" t="s">
        <v>408</v>
      </c>
      <c r="C22" s="149"/>
    </row>
    <row r="23" spans="2:4" ht="47.25" x14ac:dyDescent="0.5">
      <c r="B23" s="149" t="s">
        <v>182</v>
      </c>
      <c r="C23" s="149"/>
    </row>
    <row r="24" spans="2:4" ht="15.75" x14ac:dyDescent="0.5">
      <c r="B24" s="149" t="s">
        <v>183</v>
      </c>
      <c r="C24" s="149"/>
    </row>
    <row r="25" spans="2:4" x14ac:dyDescent="0.35"/>
    <row r="26" spans="2:4" ht="15.75" x14ac:dyDescent="0.5">
      <c r="B26" s="42" t="s">
        <v>184</v>
      </c>
      <c r="C26" s="146" t="s">
        <v>171</v>
      </c>
      <c r="D26" s="133"/>
    </row>
    <row r="27" spans="2:4" ht="15.75" x14ac:dyDescent="0.5">
      <c r="B27" s="42" t="s">
        <v>185</v>
      </c>
      <c r="C27" s="42" t="s">
        <v>186</v>
      </c>
      <c r="D27" s="42" t="s">
        <v>187</v>
      </c>
    </row>
    <row r="28" spans="2:4" ht="15.75" x14ac:dyDescent="0.5">
      <c r="B28" s="149" t="s">
        <v>188</v>
      </c>
      <c r="C28" s="149"/>
      <c r="D28" s="149"/>
    </row>
    <row r="29" spans="2:4" ht="15.75" x14ac:dyDescent="0.5">
      <c r="B29" s="149" t="s">
        <v>189</v>
      </c>
      <c r="C29" s="149"/>
      <c r="D29" s="149"/>
    </row>
    <row r="30" spans="2:4" ht="15.75" x14ac:dyDescent="0.5">
      <c r="B30" s="149" t="s">
        <v>190</v>
      </c>
      <c r="C30" s="149"/>
      <c r="D30" s="149"/>
    </row>
    <row r="31" spans="2:4" ht="15.75" x14ac:dyDescent="0.5">
      <c r="B31" s="149" t="s">
        <v>191</v>
      </c>
      <c r="C31" s="149"/>
      <c r="D31" s="149"/>
    </row>
    <row r="32" spans="2:4" ht="15.75" x14ac:dyDescent="0.5">
      <c r="B32" s="149" t="s">
        <v>192</v>
      </c>
      <c r="C32" s="149"/>
      <c r="D32" s="149"/>
    </row>
    <row r="33" spans="1:4" ht="15.75" x14ac:dyDescent="0.5">
      <c r="B33" s="149" t="s">
        <v>193</v>
      </c>
      <c r="C33" s="149"/>
      <c r="D33" s="149"/>
    </row>
    <row r="34" spans="1:4" ht="15.75" x14ac:dyDescent="0.5">
      <c r="B34" s="149" t="s">
        <v>194</v>
      </c>
      <c r="C34" s="149"/>
      <c r="D34" s="149"/>
    </row>
    <row r="35" spans="1:4" ht="15.75" x14ac:dyDescent="0.5">
      <c r="B35" s="149" t="s">
        <v>195</v>
      </c>
      <c r="C35" s="149"/>
      <c r="D35" s="149"/>
    </row>
    <row r="36" spans="1:4" ht="15.75" x14ac:dyDescent="0.5">
      <c r="B36" s="149" t="s">
        <v>196</v>
      </c>
      <c r="C36" s="149"/>
      <c r="D36" s="149"/>
    </row>
    <row r="37" spans="1:4" ht="64.5" customHeight="1" x14ac:dyDescent="0.5">
      <c r="B37" s="186" t="s">
        <v>197</v>
      </c>
      <c r="C37" s="149"/>
      <c r="D37" s="149"/>
    </row>
    <row r="38" spans="1:4" ht="31.5" x14ac:dyDescent="0.5">
      <c r="B38" s="149" t="s">
        <v>198</v>
      </c>
      <c r="C38" s="149"/>
      <c r="D38" s="149"/>
    </row>
    <row r="39" spans="1:4" ht="15.75" x14ac:dyDescent="0.5">
      <c r="B39" s="133"/>
      <c r="C39" s="133"/>
      <c r="D39" s="133"/>
    </row>
    <row r="40" spans="1:4" ht="15.75" x14ac:dyDescent="0.5">
      <c r="B40" s="42" t="s">
        <v>199</v>
      </c>
      <c r="C40" s="146" t="s">
        <v>171</v>
      </c>
      <c r="D40" s="133"/>
    </row>
    <row r="41" spans="1:4" ht="15.75" x14ac:dyDescent="0.5">
      <c r="B41" s="42" t="s">
        <v>200</v>
      </c>
      <c r="C41" s="42" t="s">
        <v>201</v>
      </c>
      <c r="D41" s="133"/>
    </row>
    <row r="42" spans="1:4" ht="15.75" x14ac:dyDescent="0.5">
      <c r="B42" s="187" t="s">
        <v>202</v>
      </c>
      <c r="C42" s="187" t="s">
        <v>202</v>
      </c>
      <c r="D42" s="133"/>
    </row>
    <row r="43" spans="1:4" ht="15.75" x14ac:dyDescent="0.5">
      <c r="A43" s="259" t="s">
        <v>199</v>
      </c>
      <c r="B43" s="149"/>
      <c r="C43" s="149"/>
      <c r="D43" s="133"/>
    </row>
    <row r="44" spans="1:4" ht="15.75" x14ac:dyDescent="0.5">
      <c r="A44" s="259" t="s">
        <v>199</v>
      </c>
      <c r="B44" s="149"/>
      <c r="C44" s="149"/>
      <c r="D44" s="133"/>
    </row>
    <row r="45" spans="1:4" ht="15.75" x14ac:dyDescent="0.5">
      <c r="A45" s="259" t="s">
        <v>199</v>
      </c>
      <c r="B45" s="149"/>
      <c r="C45" s="149"/>
      <c r="D45" s="133"/>
    </row>
    <row r="46" spans="1:4" ht="15.75" x14ac:dyDescent="0.5">
      <c r="A46" s="259" t="s">
        <v>199</v>
      </c>
      <c r="B46" s="149"/>
      <c r="C46" s="149"/>
      <c r="D46" s="188"/>
    </row>
    <row r="47" spans="1:4" ht="15.75" x14ac:dyDescent="0.5">
      <c r="A47" s="259" t="s">
        <v>199</v>
      </c>
      <c r="B47" s="149"/>
      <c r="C47" s="149"/>
      <c r="D47" s="133"/>
    </row>
    <row r="48" spans="1:4" ht="15.75" x14ac:dyDescent="0.5">
      <c r="A48" s="259" t="s">
        <v>199</v>
      </c>
      <c r="B48" s="149"/>
      <c r="C48" s="149"/>
      <c r="D48" s="133"/>
    </row>
    <row r="49" spans="2:4" ht="15.75" x14ac:dyDescent="0.5">
      <c r="B49" s="133"/>
      <c r="C49" s="133"/>
      <c r="D49" s="133"/>
    </row>
    <row r="50" spans="2:4" ht="15.75" x14ac:dyDescent="0.5">
      <c r="B50" s="133"/>
      <c r="C50" s="133"/>
      <c r="D50" s="188"/>
    </row>
    <row r="51" spans="2:4" ht="15.75" x14ac:dyDescent="0.5">
      <c r="B51" s="42" t="s">
        <v>203</v>
      </c>
      <c r="C51" s="146" t="s">
        <v>171</v>
      </c>
      <c r="D51" s="133"/>
    </row>
    <row r="52" spans="2:4" ht="15.75" x14ac:dyDescent="0.5">
      <c r="B52" s="42" t="s">
        <v>204</v>
      </c>
      <c r="C52" s="42" t="s">
        <v>205</v>
      </c>
      <c r="D52" s="133"/>
    </row>
    <row r="53" spans="2:4" ht="112.5" customHeight="1" x14ac:dyDescent="0.5">
      <c r="B53" s="189" t="s">
        <v>206</v>
      </c>
      <c r="C53" s="149" t="s">
        <v>207</v>
      </c>
      <c r="D53" s="133"/>
    </row>
    <row r="54" spans="2:4" ht="15.75" x14ac:dyDescent="0.5">
      <c r="B54" s="133"/>
      <c r="C54" s="95"/>
      <c r="D54" s="133"/>
    </row>
    <row r="55" spans="2:4" ht="15.75" x14ac:dyDescent="0.5">
      <c r="B55" s="42" t="s">
        <v>208</v>
      </c>
      <c r="C55" s="149" t="s">
        <v>171</v>
      </c>
      <c r="D55" s="133"/>
    </row>
    <row r="56" spans="2:4" ht="15.75" x14ac:dyDescent="0.5">
      <c r="B56" s="42" t="s">
        <v>209</v>
      </c>
      <c r="C56" s="42"/>
      <c r="D56" s="133"/>
    </row>
    <row r="57" spans="2:4" ht="136.5" customHeight="1" x14ac:dyDescent="0.5">
      <c r="B57" s="189" t="s">
        <v>432</v>
      </c>
      <c r="C57" s="186" t="s">
        <v>37</v>
      </c>
      <c r="D57" s="133"/>
    </row>
    <row r="58" spans="2:4" x14ac:dyDescent="0.35"/>
    <row r="59" spans="2:4" x14ac:dyDescent="0.35"/>
    <row r="60" spans="2:4" x14ac:dyDescent="0.35"/>
    <row r="61" spans="2:4" x14ac:dyDescent="0.35"/>
    <row r="62" spans="2:4" x14ac:dyDescent="0.35"/>
  </sheetData>
  <phoneticPr fontId="7" type="noConversion"/>
  <conditionalFormatting sqref="C11">
    <cfRule type="cellIs" dxfId="12" priority="9" operator="equal">
      <formula>"Completed"</formula>
    </cfRule>
    <cfRule type="cellIs" dxfId="11" priority="10" operator="equal">
      <formula>"To complete"</formula>
    </cfRule>
  </conditionalFormatting>
  <conditionalFormatting sqref="C26">
    <cfRule type="cellIs" dxfId="10" priority="7" operator="equal">
      <formula>"Completed"</formula>
    </cfRule>
    <cfRule type="cellIs" dxfId="9" priority="8" operator="equal">
      <formula>"To complete"</formula>
    </cfRule>
  </conditionalFormatting>
  <conditionalFormatting sqref="C40">
    <cfRule type="cellIs" dxfId="8" priority="5" operator="equal">
      <formula>"Completed"</formula>
    </cfRule>
    <cfRule type="cellIs" dxfId="7" priority="6" operator="equal">
      <formula>"To complete"</formula>
    </cfRule>
  </conditionalFormatting>
  <conditionalFormatting sqref="C55">
    <cfRule type="cellIs" dxfId="6" priority="3" operator="equal">
      <formula>"Completed"</formula>
    </cfRule>
    <cfRule type="cellIs" dxfId="5" priority="4" operator="equal">
      <formula>"To complete"</formula>
    </cfRule>
  </conditionalFormatting>
  <conditionalFormatting sqref="C51">
    <cfRule type="cellIs" dxfId="4" priority="1" operator="equal">
      <formula>"Completed"</formula>
    </cfRule>
    <cfRule type="cellIs" dxfId="3" priority="2" operator="equal">
      <formula>"To complete"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77945E3-8D4A-4ED1-A286-47386D7CF263}">
          <x14:formula1>
            <xm:f>Lists!$F$5:$F$6</xm:f>
          </x14:formula1>
          <xm:sqref>C26 C55 C40 C11 C51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8" ma:contentTypeDescription="Create a new document." ma:contentTypeScope="" ma:versionID="8ce2bf1bb8230807f40386c591e0448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3998fa3c1182b9c77da9b45f2a742504"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Props1.xml><?xml version="1.0" encoding="utf-8"?>
<ds:datastoreItem xmlns:ds="http://schemas.openxmlformats.org/officeDocument/2006/customXml" ds:itemID="{836AD96C-B3D5-4840-ACF8-C27463915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DD8A01-3FAA-431C-A3F9-9A508F01AF5B}">
  <ds:schemaRefs>
    <ds:schemaRef ds:uri="http://schemas.microsoft.com/sharepoint/v3/contenttype/forms"/>
  </ds:schemaRefs>
</ds:datastoreItem>
</file>

<file path=customXml/itemProps3.xml><?xml version="1.0" encoding="utf-8"?>
<ds:datastoreItem xmlns:ds="http://schemas.openxmlformats.org/officeDocument/2006/customXml" ds:itemID="{9B00F470-14B9-4CE3-A8A0-1F1C6EF2D765}">
  <ds:schemaRefs>
    <ds:schemaRef ds:uri="30d58efb-e8bf-4261-b5e6-27ac039971e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bc29c1b-c0f5-4a69-9064-42075bd51526"/>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29</vt:i4>
      </vt:variant>
    </vt:vector>
  </HeadingPairs>
  <TitlesOfParts>
    <vt:vector size="42" baseType="lpstr">
      <vt:lpstr>Cover sheet</vt:lpstr>
      <vt:lpstr>Instructions</vt:lpstr>
      <vt:lpstr>Overview</vt:lpstr>
      <vt:lpstr>Resilience</vt:lpstr>
      <vt:lpstr>Buildings &amp; Energy</vt:lpstr>
      <vt:lpstr>Transport</vt:lpstr>
      <vt:lpstr>Waste</vt:lpstr>
      <vt:lpstr>People</vt:lpstr>
      <vt:lpstr>EqIA</vt:lpstr>
      <vt:lpstr>Results</vt:lpstr>
      <vt:lpstr>Guidance</vt:lpstr>
      <vt:lpstr>Lists</vt:lpstr>
      <vt:lpstr>Background lookup tables</vt:lpstr>
      <vt:lpstr>Answers_Buildings</vt:lpstr>
      <vt:lpstr>Answers_EQIA</vt:lpstr>
      <vt:lpstr>Answers_People</vt:lpstr>
      <vt:lpstr>Answers_Resilience</vt:lpstr>
      <vt:lpstr>Answers_Transport</vt:lpstr>
      <vt:lpstr>Answers_Waste</vt:lpstr>
      <vt:lpstr>Climate_Equalities</vt:lpstr>
      <vt:lpstr>Engagement_EQIA</vt:lpstr>
      <vt:lpstr>Guidance</vt:lpstr>
      <vt:lpstr>Instructions</vt:lpstr>
      <vt:lpstr>Meetings_EQIA</vt:lpstr>
      <vt:lpstr>Outcomes_Buildings</vt:lpstr>
      <vt:lpstr>Outcomes_People</vt:lpstr>
      <vt:lpstr>Outcomes_Resilience</vt:lpstr>
      <vt:lpstr>Outcomes_Transport</vt:lpstr>
      <vt:lpstr>Outcomes_Waste</vt:lpstr>
      <vt:lpstr>Questions_EQIA</vt:lpstr>
      <vt:lpstr>Results</vt:lpstr>
      <vt:lpstr>Scoring_Buildings</vt:lpstr>
      <vt:lpstr>Scoring_People</vt:lpstr>
      <vt:lpstr>Scoring_Resilience</vt:lpstr>
      <vt:lpstr>Scoring_Transport</vt:lpstr>
      <vt:lpstr>Scoring_waste</vt:lpstr>
      <vt:lpstr>Summary_Buildings</vt:lpstr>
      <vt:lpstr>Summary_EQIA</vt:lpstr>
      <vt:lpstr>Summary_People</vt:lpstr>
      <vt:lpstr>Summary_Resilience</vt:lpstr>
      <vt:lpstr>Summary_Transport</vt:lpstr>
      <vt:lpstr>Summary_Waste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Dillon</dc:creator>
  <cp:keywords/>
  <dc:description/>
  <cp:lastModifiedBy>Martha</cp:lastModifiedBy>
  <cp:revision/>
  <dcterms:created xsi:type="dcterms:W3CDTF">2023-11-01T12:32:38Z</dcterms:created>
  <dcterms:modified xsi:type="dcterms:W3CDTF">2024-06-27T09:36:34Z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0x01010067F689EFB92E304AB38A347F3B2D0507</vt:lpwstr>
  </property>
</Properties>
</file>