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565" tabRatio="908" activeTab="0"/>
  </bookViews>
  <sheets>
    <sheet name="Cover" sheetId="1" r:id="rId1"/>
    <sheet name="LU Investment Summary" sheetId="2" r:id="rId2"/>
    <sheet name="TLL Investment Summary" sheetId="3" r:id="rId3"/>
    <sheet name="Capacity &amp; SFA" sheetId="4" r:id="rId4"/>
    <sheet name="Upgrade Capability_Capacity" sheetId="5" r:id="rId5"/>
    <sheet name="Completed Milestones" sheetId="6" r:id="rId6"/>
    <sheet name="Future Major Milestones" sheetId="7" r:id="rId7"/>
    <sheet name="Train km forecast breakdown" sheetId="8" r:id="rId8"/>
  </sheets>
  <externalReferences>
    <externalReference r:id="rId11"/>
  </externalReferences>
  <definedNames>
    <definedName name="HAT_DIS">'[1]TOP_level mods'!$B$3</definedName>
    <definedName name="_xlnm.Print_Area" localSheetId="3">'Capacity &amp; SFA'!$A$1:$K$71</definedName>
    <definedName name="_xlnm.Print_Area" localSheetId="5">'Completed Milestones'!$A$1:$G$35</definedName>
    <definedName name="_xlnm.Print_Area" localSheetId="0">'Cover'!$A$1:$T$16</definedName>
    <definedName name="_xlnm.Print_Area" localSheetId="6">'Future Major Milestones'!$A$1:$G$40</definedName>
    <definedName name="_xlnm.Print_Area" localSheetId="1">'LU Investment Summary'!$B$1:$X$117</definedName>
    <definedName name="_xlnm.Print_Area" localSheetId="2">'TLL Investment Summary'!$B$1:$X$56</definedName>
    <definedName name="_xlnm.Print_Area" localSheetId="7">'Train km forecast breakdown'!$A$1:$G$18</definedName>
    <definedName name="_xlnm.Print_Area" localSheetId="4">'Upgrade Capability_Capacity'!$A$1:$H$19</definedName>
    <definedName name="REG_CONT">'[1]TOP_level mods'!$B$2</definedName>
  </definedNames>
  <calcPr fullCalcOnLoad="1" refMode="R1C1"/>
</workbook>
</file>

<file path=xl/comments4.xml><?xml version="1.0" encoding="utf-8"?>
<comments xmlns="http://schemas.openxmlformats.org/spreadsheetml/2006/main">
  <authors>
    <author>allanthomson</author>
  </authors>
  <commentList>
    <comment ref="K7" authorId="0">
      <text>
        <r>
          <rPr>
            <b/>
            <sz val="8"/>
            <rFont val="Tahoma"/>
            <family val="2"/>
          </rPr>
          <t>allanthomson: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An LU project with Tube Lines as main delivery contractor</t>
        </r>
      </text>
    </comment>
    <comment ref="K15" authorId="0">
      <text>
        <r>
          <rPr>
            <b/>
            <sz val="8"/>
            <rFont val="Tahoma"/>
            <family val="2"/>
          </rPr>
          <t>allanthomson: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LU Project with Tube Lines as delivery contractor</t>
        </r>
      </text>
    </comment>
  </commentList>
</comments>
</file>

<file path=xl/sharedStrings.xml><?xml version="1.0" encoding="utf-8"?>
<sst xmlns="http://schemas.openxmlformats.org/spreadsheetml/2006/main" count="568" uniqueCount="283">
  <si>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</si>
  <si>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</si>
  <si>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</si>
  <si>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</si>
  <si>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</si>
  <si>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</si>
  <si>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</si>
  <si>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</si>
  <si>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</si>
  <si>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</si>
  <si>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</si>
  <si>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</si>
  <si>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</si>
  <si>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</si>
  <si>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</si>
  <si>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20118/2019</t>
  </si>
  <si>
    <t>2019/2020</t>
  </si>
  <si>
    <t>2020/2021</t>
  </si>
  <si>
    <t>Full renewal</t>
  </si>
  <si>
    <t>Refurbished  / life extension</t>
  </si>
  <si>
    <t>Total track</t>
  </si>
  <si>
    <t>Escalators replaced or refurbished</t>
  </si>
  <si>
    <t>Lifts replaced or refurbished</t>
  </si>
  <si>
    <t>Northern Line</t>
  </si>
  <si>
    <t>Piccadilly Line</t>
  </si>
  <si>
    <t>Total JNP</t>
  </si>
  <si>
    <t>Jubilee 
Line</t>
  </si>
  <si>
    <t>YEAR</t>
  </si>
  <si>
    <t>Tube Lines data requested for London Assembly Transport Committee of 14th June 2011</t>
  </si>
  <si>
    <t>Line</t>
  </si>
  <si>
    <t>Escalator replacement or major refurbishment</t>
  </si>
  <si>
    <t>Lift replacement or major refurbishment</t>
  </si>
  <si>
    <t>London Assembly Request For Information - dated 13th May 2011</t>
  </si>
  <si>
    <t>LU data requested for London Assembly Transport Committee of 14th June 2011</t>
  </si>
  <si>
    <t>Bakerloo</t>
  </si>
  <si>
    <t xml:space="preserve">Central </t>
  </si>
  <si>
    <t xml:space="preserve">Victoria </t>
  </si>
  <si>
    <t>Total BCV</t>
  </si>
  <si>
    <t>Circle and Hammersmith &amp; City</t>
  </si>
  <si>
    <t>District</t>
  </si>
  <si>
    <t>Metropolitan</t>
  </si>
  <si>
    <t>Total SSL</t>
  </si>
  <si>
    <t>Track (km)</t>
  </si>
  <si>
    <t>LU - SSL Asset Renewal &amp; Refurbishment</t>
  </si>
  <si>
    <t>LU - BCV Asset Renewal &amp; Refurbishment</t>
  </si>
  <si>
    <t>Year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</si>
  <si>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</si>
  <si>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</si>
  <si>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</si>
  <si>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</si>
  <si>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</si>
  <si>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</si>
  <si>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</si>
  <si>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</si>
  <si>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</si>
  <si>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</si>
  <si>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</si>
  <si>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</si>
  <si>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Cells this colour have delivered</t>
  </si>
  <si>
    <t>Pinner</t>
  </si>
  <si>
    <t>Shepherd's Bush</t>
  </si>
  <si>
    <t>Acton Town</t>
  </si>
  <si>
    <t>Golders Green</t>
  </si>
  <si>
    <t>Wood Lane</t>
  </si>
  <si>
    <t>Oakwood</t>
  </si>
  <si>
    <t>Hendon Central</t>
  </si>
  <si>
    <t>Roding Valley</t>
  </si>
  <si>
    <t>Edgware</t>
  </si>
  <si>
    <t>High Barnet</t>
  </si>
  <si>
    <t>Hainault</t>
  </si>
  <si>
    <t>Southfields</t>
  </si>
  <si>
    <t>Kingsbury</t>
  </si>
  <si>
    <t>Green Park</t>
  </si>
  <si>
    <t>Blackfriars</t>
  </si>
  <si>
    <t>Farringdon</t>
  </si>
  <si>
    <t>Paddington H&amp;C</t>
  </si>
  <si>
    <t>Bond Street</t>
  </si>
  <si>
    <t>Tottenham Court Road</t>
  </si>
  <si>
    <t>Victoria</t>
  </si>
  <si>
    <t>Station</t>
  </si>
  <si>
    <t>King's Cross St Pancras</t>
  </si>
  <si>
    <t>Tube Lines</t>
  </si>
  <si>
    <t>LU</t>
  </si>
  <si>
    <t>Piccadilly</t>
  </si>
  <si>
    <t>Northern</t>
  </si>
  <si>
    <t xml:space="preserve">Northern </t>
  </si>
  <si>
    <t>Central</t>
  </si>
  <si>
    <t xml:space="preserve">District </t>
  </si>
  <si>
    <t>Jubilee</t>
  </si>
  <si>
    <t>Circle &amp; H&amp;C</t>
  </si>
  <si>
    <t xml:space="preserve">Piccadilly </t>
  </si>
  <si>
    <t>Finchley Central</t>
  </si>
  <si>
    <t>Network Rail</t>
  </si>
  <si>
    <t>Heathrow Terminal 5</t>
  </si>
  <si>
    <t>Line Upgrades - Capability and Capacity Increases</t>
  </si>
  <si>
    <t>Upgrade Delivery</t>
  </si>
  <si>
    <t>Capacity Increase</t>
  </si>
  <si>
    <t>Train km - 2011 (million)</t>
  </si>
  <si>
    <t>Forecast Train km post upgrade</t>
  </si>
  <si>
    <t>Bakerloo (Deep Tube Programme)</t>
  </si>
  <si>
    <t>TBC</t>
  </si>
  <si>
    <t>-</t>
  </si>
  <si>
    <t>Waterloo &amp; City</t>
  </si>
  <si>
    <t>delivered in 2006</t>
  </si>
  <si>
    <t>Piccadilly (Deep Tube Programme)</t>
  </si>
  <si>
    <t>Circle/Hammersmith &amp; City</t>
  </si>
  <si>
    <t>Notes</t>
  </si>
  <si>
    <t>The Sub-Surface Upgrade is due to complete in 2018, however many of the journey time and capacity improvements will be realised earlier than this</t>
  </si>
  <si>
    <t>The Journey Time Capability increase forecast on the Sub-Surface Upgrade is an average of the increase of the SSL North and South sections</t>
  </si>
  <si>
    <t>Train kilometres on the Sub-Surface lines are forecast as a total for all sub-surface lines</t>
  </si>
  <si>
    <t xml:space="preserve">The timing and exact scope of the Bakerloo and Piccadilly line upgrades are under development as part of the Deep Tube Programme </t>
  </si>
  <si>
    <t>Outline Programmes of key enablers - major station capacity schemes and tunnel cooling</t>
  </si>
  <si>
    <t>Victoria Line Upgrade</t>
  </si>
  <si>
    <t>Paddington Station Congestion Relief</t>
  </si>
  <si>
    <t>Start to control Victoria line operations from the new service control centre</t>
  </si>
  <si>
    <t>Start on site - station fit out final scheme</t>
  </si>
  <si>
    <t>Full service operation for 09 Tube stock</t>
  </si>
  <si>
    <t>Completion (DfT target)</t>
  </si>
  <si>
    <t>Demonstration of line upgrade capability</t>
  </si>
  <si>
    <t>Victoria line upgrade programme completion (DfT Target)</t>
  </si>
  <si>
    <t>Tottenham Court Road Station Congestion Relief</t>
  </si>
  <si>
    <t>Completion of the Northern line blockade</t>
  </si>
  <si>
    <t>Jubilee Line Upgrade</t>
  </si>
  <si>
    <t>Complete Phase 1 (partial opening of new plaza ticket hall)</t>
  </si>
  <si>
    <t>J5 section commissioned and revenue service started</t>
  </si>
  <si>
    <t>Delivery into service (DfT Target)</t>
  </si>
  <si>
    <t>Northern Line Upgrade</t>
  </si>
  <si>
    <t>Complete negotiations with Thales to enable placing of new Supplemental Agreement or propose new strategy</t>
  </si>
  <si>
    <t>Start structural demolition works</t>
  </si>
  <si>
    <t>Start of main tunnelling operations (DfT Target)</t>
  </si>
  <si>
    <t>Deep Tube Programme (Bakerloo and Piccadilly line upgrades)</t>
  </si>
  <si>
    <t>Tunnelling set up decommissioned</t>
  </si>
  <si>
    <t>Completion of testing and trials strategy</t>
  </si>
  <si>
    <t>Completion (DfT Target)</t>
  </si>
  <si>
    <t>Delivery of prototype for low energy, higher capacity train for Piccadilly and Bakerloo lines</t>
  </si>
  <si>
    <t>Victoria Station Upgrade</t>
  </si>
  <si>
    <t>SSR Upgrade</t>
  </si>
  <si>
    <t>Elliott House demolition starts</t>
  </si>
  <si>
    <t>Trains and Signalling</t>
  </si>
  <si>
    <t>Northern ticket hall - civils complete (including removal of traffic management)</t>
  </si>
  <si>
    <t>Trains - S7 test train delivered to London and available for testing</t>
  </si>
  <si>
    <t>Southern ticket hall - station operations room complete</t>
  </si>
  <si>
    <t>Automatic Train Control - appoint contractor</t>
  </si>
  <si>
    <t>Northern ticket hall - access to Victoria line and London Fire and Emergency Planning Authority shaft, delivery into service (DfT Target)</t>
  </si>
  <si>
    <t>Roll out of new air-conditioned trains on Metropolitan line complete (DfT target)</t>
  </si>
  <si>
    <t>Bring into Use (DfT Target)</t>
  </si>
  <si>
    <t>Roll out of new air conditioned trains on Circle, Hammersmith &amp; City lines complete (DfT Target)</t>
  </si>
  <si>
    <t>Roll out of new air conditioned trains on District line complete (DfT Target)</t>
  </si>
  <si>
    <t>Bank Congestion Relief (Northern Line)</t>
  </si>
  <si>
    <t>Full signalling upgrade across the Sub-Surface network complete (DfT Target)</t>
  </si>
  <si>
    <t>RIBA D design accepted phase complete</t>
  </si>
  <si>
    <t>Transport Works Act Order submission</t>
  </si>
  <si>
    <t>Power Upgrade</t>
  </si>
  <si>
    <t>Start on site</t>
  </si>
  <si>
    <t>Package 1a (Neasden Depot) - available to supply traction power</t>
  </si>
  <si>
    <t>Cooling the Tube Programme (Victoria line)</t>
  </si>
  <si>
    <t>P8M substation full beneficial use (All S7 Sites)</t>
  </si>
  <si>
    <t>All Victoria line tranche 3 mid-tunnel vent shafts - all fans and associated equipment available</t>
  </si>
  <si>
    <t>Package 2 (Circle and Hammersmith &amp; City lines traction)</t>
  </si>
  <si>
    <t>All Victoria line tranche 3 mid-tunnel vent shafts - sites brought into beneficial use</t>
  </si>
  <si>
    <t>Package 4 (new bulk supply point at Edgware Road) delivered</t>
  </si>
  <si>
    <t>Out of service fans phase 4 – all fans available for beneficial use</t>
  </si>
  <si>
    <t>Package 3B (Circle line traction to enable Automatic Train Control)</t>
  </si>
  <si>
    <t>Package 3A (District line east) - delivered</t>
  </si>
  <si>
    <t>Sub-Surface lines power works complete (DfT Target)</t>
  </si>
  <si>
    <t>2004/05</t>
  </si>
  <si>
    <t>Earl's Court</t>
  </si>
  <si>
    <t>Elephant &amp; Castle</t>
  </si>
  <si>
    <t>2005/06</t>
  </si>
  <si>
    <t>Wembley Park</t>
  </si>
  <si>
    <t>Brixton</t>
  </si>
  <si>
    <t>2006/07</t>
  </si>
  <si>
    <t>Covent Garden</t>
  </si>
  <si>
    <t>Walthamstow Central</t>
  </si>
  <si>
    <t>Cannon Street</t>
  </si>
  <si>
    <t>2019/20</t>
  </si>
  <si>
    <t>2020/21</t>
  </si>
  <si>
    <t>Finsbury Park</t>
  </si>
  <si>
    <t>Whitechapel</t>
  </si>
  <si>
    <t>Crossrail</t>
  </si>
  <si>
    <t>Barbican</t>
  </si>
  <si>
    <t>Ealing Broadway</t>
  </si>
  <si>
    <t>Bond Street Station Congestion Relief</t>
  </si>
  <si>
    <t>Eastcote transformer rectifier 2 - commissioned and energised</t>
  </si>
  <si>
    <t>Sub Surface Railway main power supply upgrade - completion of concept design for all implementation sites</t>
  </si>
  <si>
    <t>LU Network Step- Free Access Enhancements</t>
  </si>
  <si>
    <t>Euston Square (Westbound)</t>
  </si>
  <si>
    <t>Train km forecast by line (million)</t>
  </si>
  <si>
    <t>Stations enhancements completed</t>
  </si>
  <si>
    <t>Bank</t>
  </si>
  <si>
    <t>Hines UK</t>
  </si>
  <si>
    <t>Deliverer(s)</t>
  </si>
  <si>
    <t>In development phase</t>
  </si>
  <si>
    <t>Stratford</t>
  </si>
  <si>
    <t xml:space="preserve">LU / Westfield </t>
  </si>
  <si>
    <t>Dated: 13th May 2011</t>
  </si>
  <si>
    <t>Contents:</t>
  </si>
  <si>
    <t>1) London Underground Investment Summary - Track Renewal / Refurbishment, Stations Enhanced, Escalator and Lift Refurbs</t>
  </si>
  <si>
    <t>2) Tube Lines Limited Investment Summary - Track Renewal / Refurbishment, Stations Enhanced, Escalator and Lift Refurbs</t>
  </si>
  <si>
    <t xml:space="preserve">% Increase in train km </t>
  </si>
  <si>
    <t>Line Upgrades - Future Outline Programme</t>
  </si>
  <si>
    <t>Completed milestones - achievements to 2010/11</t>
  </si>
  <si>
    <t>Waterloo &amp; City Line Upgrade</t>
  </si>
  <si>
    <t>25% additional capacity and journey times reduced by approximately 12%</t>
  </si>
  <si>
    <t>Enhanced reliability and a smoother ride for LU customers</t>
  </si>
  <si>
    <t>Jubilee Line 7th Car Project</t>
  </si>
  <si>
    <t>A seventh car was added to all Jubilee line trains, providing 17% additional capacity</t>
  </si>
  <si>
    <t>Wembley Park Station</t>
  </si>
  <si>
    <t>Modernisation and capacity enhancement completed to meet the demands of the new stadium</t>
  </si>
  <si>
    <t>New Northern line ticket hall opened</t>
  </si>
  <si>
    <t>King's Cross St. Pancras Station Development</t>
  </si>
  <si>
    <t>Station now fully accessible with opening of a lift to Northern line platforms</t>
  </si>
  <si>
    <t>Station size now quadrupled and capacity increase to meet 100,000 peak demand during Olympics</t>
  </si>
  <si>
    <t>District line train refurbishment</t>
  </si>
  <si>
    <t>Full refurbishment of existing District line trains completed</t>
  </si>
  <si>
    <t>Wood Lane, the first new Tube station on an existing line in 70 years, opened</t>
  </si>
  <si>
    <t>Heathrow Terminal 5 station on the Piccadilly line completed</t>
  </si>
  <si>
    <t>Shepherd's Bush Central line station fully rebuilt with new and enlarged ticket hall</t>
  </si>
  <si>
    <t>Stratford (Regional) station</t>
  </si>
  <si>
    <t>Complete redevelopment of station including new entrances, ticket halls, subways, concourses, lifts and platforms</t>
  </si>
  <si>
    <t>Station Modernisations / refurbishments</t>
  </si>
  <si>
    <t>More than half of LU's 270 stations have now been modernised or refurbished</t>
  </si>
  <si>
    <t>Step-free Access</t>
  </si>
  <si>
    <t>62 LU stations are now step-free from street to platform</t>
  </si>
  <si>
    <t>New Victoria line control centre in operation</t>
  </si>
  <si>
    <t>Victoria line signalling replaced</t>
  </si>
  <si>
    <t>New service pattern on Circle and Hammersmith &amp; City lines introduced, increasing service frequency to Hammersmith and enabling the line to operate more reliably</t>
  </si>
  <si>
    <t>First new air-conditioned trains running on the Metropolitan line</t>
  </si>
  <si>
    <t>Infrastructure Renewal</t>
  </si>
  <si>
    <t>Over 200km of track replaced between 2003 and January 2011</t>
  </si>
  <si>
    <t>Over 180 escalators and lifts replaced or refurbished between 2003 and January 2011</t>
  </si>
  <si>
    <t>Connect Radio</t>
  </si>
  <si>
    <t>New communication system rolled out across all LU lines, delivering a more resilient system, better customer information and improved safety</t>
  </si>
  <si>
    <t>London Underground Investment Programme Major Milestones</t>
  </si>
  <si>
    <t>Note: The line-by-line train km forecasts reconcile to the full Network total forecast in the TfL Business Plan. The forecasts are based on the network forecast for % of scheduled service operated, and may by line vary on a year-by-year basis.</t>
  </si>
  <si>
    <t>Aggregate Capability Increase</t>
  </si>
  <si>
    <t>Total 03/04 - 10/11</t>
  </si>
  <si>
    <t>Total Forecast 11/12 - 20/21</t>
  </si>
  <si>
    <t>3) LU Network Step-Free Access and Capacity Enhancements</t>
  </si>
  <si>
    <t>5) A summary of major upgrade and investment programme milestones completed to date</t>
  </si>
  <si>
    <t xml:space="preserve">6) A summary of major upgrade and investment programme future milestones </t>
  </si>
  <si>
    <t>7) A forecast breakdown of train kilometres</t>
  </si>
  <si>
    <t>Sub-Surface Upgrade</t>
  </si>
  <si>
    <t>Shepherd's Bush Station Refurbishment</t>
  </si>
  <si>
    <t xml:space="preserve">Wood Lane </t>
  </si>
  <si>
    <t xml:space="preserve">Over three quarters of the Victoria line's new trains are now in customer service </t>
  </si>
  <si>
    <t xml:space="preserve">Completion of congestion relief project </t>
  </si>
  <si>
    <t>Metropolitan / Jubilee</t>
  </si>
  <si>
    <t>Circle / H&amp;C / Metropolitan</t>
  </si>
  <si>
    <t>Circle / H&amp;C / Metropolitan / Piccadilly / Northern / Victoria</t>
  </si>
  <si>
    <t>Piccadilly / Jubilee / Victoria</t>
  </si>
  <si>
    <t>District / Circle</t>
  </si>
  <si>
    <t>Piccadilly / Victoria</t>
  </si>
  <si>
    <t>H &amp; C</t>
  </si>
  <si>
    <t>Lines served</t>
  </si>
  <si>
    <t>Jubilee / Central</t>
  </si>
  <si>
    <t>Northern / Central</t>
  </si>
  <si>
    <t xml:space="preserve">Circle / District / Victoria </t>
  </si>
  <si>
    <t xml:space="preserve">District / H &amp; C </t>
  </si>
  <si>
    <t>District / Central</t>
  </si>
  <si>
    <t>Circle / District / Central / Northern</t>
  </si>
  <si>
    <t xml:space="preserve">LU Network Station Capacity Projects </t>
  </si>
  <si>
    <t>W&amp;C</t>
  </si>
  <si>
    <t>LU/Bloomberg</t>
  </si>
  <si>
    <t>LU / Bloomberg</t>
  </si>
  <si>
    <t>Northern (incl DLR interchange)</t>
  </si>
  <si>
    <t>* Bank W&amp;C - delivery date subject to developer's implementation programme</t>
  </si>
  <si>
    <t>** Vauxhall - forecast completion reflects the latest planning assumption.</t>
  </si>
  <si>
    <t>BAA</t>
  </si>
  <si>
    <t xml:space="preserve">Westfield </t>
  </si>
  <si>
    <t xml:space="preserve">LU </t>
  </si>
  <si>
    <t>Highbury &amp; Islington (new exit concourse)</t>
  </si>
  <si>
    <t>Finsbury Park (spiral stairs to LU platforms)</t>
  </si>
  <si>
    <t>Bakerloo / Northern</t>
  </si>
  <si>
    <t>Bank*</t>
  </si>
  <si>
    <t>Vauxhall**</t>
  </si>
  <si>
    <t>Vauxhall **</t>
  </si>
  <si>
    <t>Central / Jubilee</t>
  </si>
  <si>
    <t>1) Station enhancement work varies in scope depending on the size, complexity and current condition of the station. The volume is recorded against the forecast Delivery Into Service completion milestone</t>
  </si>
  <si>
    <t>2) The future station programme for BCV / SSL is highly indicative as of May 2011, with design work about to commence on the 74 stations not enhanced under the PPP.</t>
  </si>
  <si>
    <t>2) The future station programme for TLL records no volumes as all stations were enhanced during Review Period 1 of the PPP.</t>
  </si>
  <si>
    <t>Transport Committee Information Request</t>
  </si>
  <si>
    <t>4) A summary of Upgrade Capability and Capacity Uplifts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</si>
</sst>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20"/>
      <color indexed="8"/>
      <name val="Symbol"/>
      <family val="1"/>
    </font>
    <font>
      <sz val="10"/>
      <name val="Arial"/>
      <family val="2"/>
    </font>
    <font>
      <b/>
      <sz val="18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Tms Rmn"/>
      <family val="0"/>
    </font>
    <font>
      <b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2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14" fillId="12" borderId="0" applyNumberFormat="0" applyBorder="0" applyAlignment="0" applyProtection="0"/>
    <xf numFmtId="0" fontId="52" fillId="9" borderId="0" applyNumberFormat="0" applyBorder="0" applyAlignment="0" applyProtection="0"/>
    <xf numFmtId="0" fontId="14" fillId="9" borderId="0" applyNumberFormat="0" applyBorder="0" applyAlignment="0" applyProtection="0"/>
    <xf numFmtId="0" fontId="52" fillId="10" borderId="0" applyNumberFormat="0" applyBorder="0" applyAlignment="0" applyProtection="0"/>
    <xf numFmtId="0" fontId="14" fillId="10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5" borderId="0" applyNumberFormat="0" applyBorder="0" applyAlignment="0" applyProtection="0"/>
    <xf numFmtId="0" fontId="52" fillId="16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14" borderId="0" applyNumberFormat="0" applyBorder="0" applyAlignment="0" applyProtection="0"/>
    <xf numFmtId="0" fontId="14" fillId="14" borderId="0" applyNumberFormat="0" applyBorder="0" applyAlignment="0" applyProtection="0"/>
    <xf numFmtId="0" fontId="52" fillId="19" borderId="0" applyNumberFormat="0" applyBorder="0" applyAlignment="0" applyProtection="0"/>
    <xf numFmtId="0" fontId="14" fillId="19" borderId="0" applyNumberFormat="0" applyBorder="0" applyAlignment="0" applyProtection="0"/>
    <xf numFmtId="0" fontId="42" fillId="3" borderId="0" applyNumberFormat="0" applyBorder="0" applyAlignment="0" applyProtection="0"/>
    <xf numFmtId="0" fontId="15" fillId="3" borderId="0" applyNumberFormat="0" applyBorder="0" applyAlignment="0" applyProtection="0"/>
    <xf numFmtId="0" fontId="46" fillId="20" borderId="1" applyNumberFormat="0" applyAlignment="0" applyProtection="0"/>
    <xf numFmtId="0" fontId="16" fillId="20" borderId="1" applyNumberFormat="0" applyAlignment="0" applyProtection="0"/>
    <xf numFmtId="0" fontId="48" fillId="21" borderId="2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19" fillId="4" borderId="0" applyNumberFormat="0" applyBorder="0" applyAlignment="0" applyProtection="0"/>
    <xf numFmtId="0" fontId="38" fillId="0" borderId="3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22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7" borderId="1" applyNumberFormat="0" applyAlignment="0" applyProtection="0"/>
    <xf numFmtId="0" fontId="23" fillId="7" borderId="1" applyNumberFormat="0" applyAlignment="0" applyProtection="0"/>
    <xf numFmtId="0" fontId="47" fillId="0" borderId="9" applyNumberFormat="0" applyFill="0" applyAlignment="0" applyProtection="0"/>
    <xf numFmtId="0" fontId="24" fillId="0" borderId="10" applyNumberFormat="0" applyFill="0" applyAlignment="0" applyProtection="0"/>
    <xf numFmtId="0" fontId="43" fillId="22" borderId="0" applyNumberFormat="0" applyBorder="0" applyAlignment="0" applyProtection="0"/>
    <xf numFmtId="0" fontId="25" fillId="22" borderId="0" applyNumberFormat="0" applyBorder="0" applyAlignment="0" applyProtection="0"/>
    <xf numFmtId="0" fontId="2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11" applyNumberFormat="0" applyFont="0" applyAlignment="0" applyProtection="0"/>
    <xf numFmtId="0" fontId="12" fillId="23" borderId="11" applyNumberFormat="0" applyFont="0" applyAlignment="0" applyProtection="0"/>
    <xf numFmtId="0" fontId="45" fillId="20" borderId="12" applyNumberFormat="0" applyAlignment="0" applyProtection="0"/>
    <xf numFmtId="0" fontId="26" fillId="20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4" fillId="24" borderId="15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4" borderId="15" xfId="0" applyFill="1" applyBorder="1" applyAlignment="1">
      <alignment horizontal="center" wrapText="1"/>
    </xf>
    <xf numFmtId="0" fontId="0" fillId="24" borderId="16" xfId="0" applyFill="1" applyBorder="1" applyAlignment="1">
      <alignment horizont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164" fontId="9" fillId="24" borderId="0" xfId="0" applyNumberFormat="1" applyFont="1" applyFill="1" applyBorder="1" applyAlignment="1">
      <alignment horizontal="center" wrapText="1"/>
    </xf>
    <xf numFmtId="164" fontId="9" fillId="24" borderId="20" xfId="0" applyNumberFormat="1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wrapText="1"/>
    </xf>
    <xf numFmtId="1" fontId="9" fillId="24" borderId="0" xfId="0" applyNumberFormat="1" applyFont="1" applyFill="1" applyBorder="1" applyAlignment="1">
      <alignment horizontal="center" wrapText="1"/>
    </xf>
    <xf numFmtId="1" fontId="9" fillId="24" borderId="20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7" fillId="26" borderId="0" xfId="0" applyFont="1" applyFill="1" applyAlignment="1">
      <alignment wrapText="1"/>
    </xf>
    <xf numFmtId="0" fontId="0" fillId="26" borderId="0" xfId="0" applyFill="1" applyAlignment="1">
      <alignment vertical="center" wrapText="1"/>
    </xf>
    <xf numFmtId="0" fontId="0" fillId="26" borderId="0" xfId="0" applyFill="1" applyAlignment="1">
      <alignment horizontal="center" wrapText="1"/>
    </xf>
    <xf numFmtId="0" fontId="0" fillId="26" borderId="0" xfId="0" applyFill="1" applyAlignment="1">
      <alignment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164" fontId="8" fillId="0" borderId="23" xfId="0" applyNumberFormat="1" applyFont="1" applyFill="1" applyBorder="1" applyAlignment="1">
      <alignment horizontal="center" wrapText="1"/>
    </xf>
    <xf numFmtId="164" fontId="8" fillId="0" borderId="24" xfId="0" applyNumberFormat="1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1" fontId="8" fillId="0" borderId="23" xfId="0" applyNumberFormat="1" applyFont="1" applyFill="1" applyBorder="1" applyAlignment="1">
      <alignment horizontal="center" wrapText="1"/>
    </xf>
    <xf numFmtId="1" fontId="8" fillId="0" borderId="2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indent="2"/>
    </xf>
    <xf numFmtId="164" fontId="0" fillId="26" borderId="0" xfId="0" applyNumberFormat="1" applyFill="1" applyAlignment="1">
      <alignment/>
    </xf>
    <xf numFmtId="0" fontId="7" fillId="26" borderId="27" xfId="0" applyFont="1" applyFill="1" applyBorder="1" applyAlignment="1">
      <alignment wrapText="1"/>
    </xf>
    <xf numFmtId="0" fontId="0" fillId="26" borderId="27" xfId="0" applyFill="1" applyBorder="1" applyAlignment="1">
      <alignment vertical="center" wrapText="1"/>
    </xf>
    <xf numFmtId="0" fontId="0" fillId="26" borderId="27" xfId="0" applyFill="1" applyBorder="1" applyAlignment="1">
      <alignment horizontal="center" wrapText="1"/>
    </xf>
    <xf numFmtId="0" fontId="6" fillId="26" borderId="27" xfId="0" applyFont="1" applyFill="1" applyBorder="1" applyAlignment="1">
      <alignment vertical="center" wrapText="1"/>
    </xf>
    <xf numFmtId="164" fontId="9" fillId="26" borderId="27" xfId="0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 vertical="center" wrapText="1"/>
    </xf>
    <xf numFmtId="1" fontId="8" fillId="0" borderId="29" xfId="0" applyNumberFormat="1" applyFont="1" applyFill="1" applyBorder="1" applyAlignment="1">
      <alignment horizontal="center" wrapText="1"/>
    </xf>
    <xf numFmtId="1" fontId="8" fillId="0" borderId="30" xfId="0" applyNumberFormat="1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164" fontId="6" fillId="26" borderId="27" xfId="0" applyNumberFormat="1" applyFont="1" applyFill="1" applyBorder="1" applyAlignment="1">
      <alignment horizontal="center" wrapText="1"/>
    </xf>
    <xf numFmtId="0" fontId="4" fillId="24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6" fillId="24" borderId="33" xfId="0" applyFont="1" applyFill="1" applyBorder="1" applyAlignment="1">
      <alignment vertical="center" wrapText="1"/>
    </xf>
    <xf numFmtId="1" fontId="8" fillId="0" borderId="25" xfId="0" applyNumberFormat="1" applyFont="1" applyFill="1" applyBorder="1" applyAlignment="1">
      <alignment horizontal="center" wrapText="1"/>
    </xf>
    <xf numFmtId="1" fontId="8" fillId="0" borderId="26" xfId="0" applyNumberFormat="1" applyFont="1" applyFill="1" applyBorder="1" applyAlignment="1">
      <alignment horizontal="center" wrapText="1"/>
    </xf>
    <xf numFmtId="0" fontId="2" fillId="26" borderId="0" xfId="100" applyFill="1" applyAlignment="1">
      <alignment vertical="center"/>
      <protection/>
    </xf>
    <xf numFmtId="2" fontId="8" fillId="0" borderId="23" xfId="0" applyNumberFormat="1" applyFont="1" applyFill="1" applyBorder="1" applyAlignment="1">
      <alignment horizontal="center" wrapText="1"/>
    </xf>
    <xf numFmtId="2" fontId="8" fillId="0" borderId="24" xfId="0" applyNumberFormat="1" applyFont="1" applyFill="1" applyBorder="1" applyAlignment="1">
      <alignment horizontal="center" wrapText="1"/>
    </xf>
    <xf numFmtId="0" fontId="7" fillId="26" borderId="0" xfId="0" applyFont="1" applyFill="1" applyBorder="1" applyAlignment="1">
      <alignment wrapText="1"/>
    </xf>
    <xf numFmtId="0" fontId="6" fillId="26" borderId="0" xfId="0" applyFont="1" applyFill="1" applyBorder="1" applyAlignment="1">
      <alignment vertical="center" wrapText="1"/>
    </xf>
    <xf numFmtId="164" fontId="6" fillId="26" borderId="0" xfId="0" applyNumberFormat="1" applyFont="1" applyFill="1" applyBorder="1" applyAlignment="1">
      <alignment horizontal="center" wrapText="1"/>
    </xf>
    <xf numFmtId="0" fontId="7" fillId="26" borderId="15" xfId="0" applyFont="1" applyFill="1" applyBorder="1" applyAlignment="1">
      <alignment wrapText="1"/>
    </xf>
    <xf numFmtId="164" fontId="6" fillId="26" borderId="15" xfId="0" applyNumberFormat="1" applyFont="1" applyFill="1" applyBorder="1" applyAlignment="1">
      <alignment horizontal="center" wrapText="1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 horizontal="center" wrapText="1"/>
    </xf>
    <xf numFmtId="0" fontId="7" fillId="26" borderId="0" xfId="0" applyFont="1" applyFill="1" applyBorder="1" applyAlignment="1">
      <alignment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8" fillId="26" borderId="27" xfId="0" applyFont="1" applyFill="1" applyBorder="1" applyAlignment="1">
      <alignment horizontal="center" vertical="center" wrapText="1"/>
    </xf>
    <xf numFmtId="0" fontId="8" fillId="26" borderId="0" xfId="0" applyFont="1" applyFill="1" applyBorder="1" applyAlignment="1">
      <alignment horizontal="center" wrapText="1"/>
    </xf>
    <xf numFmtId="0" fontId="4" fillId="26" borderId="27" xfId="0" applyFont="1" applyFill="1" applyBorder="1" applyAlignment="1">
      <alignment horizontal="center" vertical="center" wrapText="1"/>
    </xf>
    <xf numFmtId="0" fontId="7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2" fillId="26" borderId="0" xfId="103" applyFill="1">
      <alignment/>
      <protection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26" borderId="0" xfId="103" applyFont="1" applyFill="1">
      <alignment/>
      <protection/>
    </xf>
    <xf numFmtId="0" fontId="7" fillId="26" borderId="0" xfId="100" applyFont="1" applyFill="1" applyBorder="1" applyAlignment="1">
      <alignment vertical="center" wrapText="1"/>
      <protection/>
    </xf>
    <xf numFmtId="0" fontId="2" fillId="26" borderId="0" xfId="100" applyFill="1" applyAlignment="1">
      <alignment/>
      <protection/>
    </xf>
    <xf numFmtId="0" fontId="2" fillId="26" borderId="23" xfId="100" applyFill="1" applyBorder="1" applyAlignment="1">
      <alignment vertical="center"/>
      <protection/>
    </xf>
    <xf numFmtId="0" fontId="5" fillId="26" borderId="40" xfId="100" applyFont="1" applyFill="1" applyBorder="1" applyAlignment="1">
      <alignment horizontal="center" vertical="center"/>
      <protection/>
    </xf>
    <xf numFmtId="0" fontId="2" fillId="26" borderId="41" xfId="100" applyFill="1" applyBorder="1" applyAlignment="1">
      <alignment vertical="center"/>
      <protection/>
    </xf>
    <xf numFmtId="0" fontId="5" fillId="26" borderId="42" xfId="100" applyFont="1" applyFill="1" applyBorder="1" applyAlignment="1">
      <alignment horizontal="center" vertical="center"/>
      <protection/>
    </xf>
    <xf numFmtId="0" fontId="2" fillId="26" borderId="43" xfId="100" applyFill="1" applyBorder="1" applyAlignment="1">
      <alignment vertical="center"/>
      <protection/>
    </xf>
    <xf numFmtId="0" fontId="5" fillId="26" borderId="44" xfId="100" applyFont="1" applyFill="1" applyBorder="1" applyAlignment="1">
      <alignment horizontal="center" vertical="center"/>
      <protection/>
    </xf>
    <xf numFmtId="0" fontId="2" fillId="26" borderId="45" xfId="100" applyFill="1" applyBorder="1" applyAlignment="1">
      <alignment vertical="center"/>
      <protection/>
    </xf>
    <xf numFmtId="0" fontId="5" fillId="26" borderId="0" xfId="100" applyFont="1" applyFill="1" applyAlignment="1">
      <alignment horizontal="center" vertical="center"/>
      <protection/>
    </xf>
    <xf numFmtId="0" fontId="5" fillId="26" borderId="23" xfId="100" applyFont="1" applyFill="1" applyBorder="1" applyAlignment="1">
      <alignment vertical="center"/>
      <protection/>
    </xf>
    <xf numFmtId="0" fontId="2" fillId="26" borderId="43" xfId="100" applyFill="1" applyBorder="1" applyAlignment="1">
      <alignment vertical="center" wrapText="1"/>
      <protection/>
    </xf>
    <xf numFmtId="0" fontId="5" fillId="26" borderId="46" xfId="100" applyFont="1" applyFill="1" applyBorder="1" applyAlignment="1">
      <alignment horizontal="center" vertical="center"/>
      <protection/>
    </xf>
    <xf numFmtId="0" fontId="2" fillId="26" borderId="47" xfId="100" applyFill="1" applyBorder="1" applyAlignment="1">
      <alignment vertical="center"/>
      <protection/>
    </xf>
    <xf numFmtId="0" fontId="2" fillId="26" borderId="47" xfId="100" applyFill="1" applyBorder="1" applyAlignment="1">
      <alignment vertical="center" wrapText="1"/>
      <protection/>
    </xf>
    <xf numFmtId="0" fontId="5" fillId="26" borderId="48" xfId="100" applyFont="1" applyFill="1" applyBorder="1" applyAlignment="1">
      <alignment horizontal="center" vertical="center"/>
      <protection/>
    </xf>
    <xf numFmtId="0" fontId="2" fillId="26" borderId="49" xfId="100" applyFill="1" applyBorder="1" applyAlignment="1">
      <alignment vertical="center"/>
      <protection/>
    </xf>
    <xf numFmtId="0" fontId="2" fillId="26" borderId="41" xfId="100" applyFill="1" applyBorder="1" applyAlignment="1">
      <alignment wrapText="1"/>
      <protection/>
    </xf>
    <xf numFmtId="0" fontId="2" fillId="26" borderId="43" xfId="100" applyFill="1" applyBorder="1" applyAlignment="1">
      <alignment wrapText="1"/>
      <protection/>
    </xf>
    <xf numFmtId="0" fontId="2" fillId="26" borderId="41" xfId="100" applyFill="1" applyBorder="1" applyAlignment="1">
      <alignment vertical="center" wrapText="1"/>
      <protection/>
    </xf>
    <xf numFmtId="0" fontId="2" fillId="26" borderId="45" xfId="100" applyFill="1" applyBorder="1" applyAlignment="1">
      <alignment vertical="center" wrapText="1"/>
      <protection/>
    </xf>
    <xf numFmtId="0" fontId="2" fillId="26" borderId="45" xfId="100" applyFill="1" applyBorder="1" applyAlignment="1">
      <alignment wrapText="1"/>
      <protection/>
    </xf>
    <xf numFmtId="0" fontId="5" fillId="26" borderId="23" xfId="100" applyFont="1" applyFill="1" applyBorder="1" applyAlignment="1">
      <alignment horizontal="left" vertical="center"/>
      <protection/>
    </xf>
    <xf numFmtId="0" fontId="13" fillId="26" borderId="0" xfId="100" applyFont="1" applyFill="1" applyAlignment="1">
      <alignment horizontal="left" vertical="center"/>
      <protection/>
    </xf>
    <xf numFmtId="0" fontId="2" fillId="26" borderId="0" xfId="100" applyFill="1" applyBorder="1" applyAlignment="1">
      <alignment vertical="center" wrapText="1"/>
      <protection/>
    </xf>
    <xf numFmtId="0" fontId="0" fillId="26" borderId="0" xfId="0" applyFill="1" applyBorder="1" applyAlignment="1">
      <alignment vertical="center" wrapText="1"/>
    </xf>
    <xf numFmtId="0" fontId="5" fillId="26" borderId="0" xfId="0" applyFont="1" applyFill="1" applyBorder="1" applyAlignment="1">
      <alignment vertical="center" wrapText="1"/>
    </xf>
    <xf numFmtId="0" fontId="5" fillId="26" borderId="50" xfId="0" applyFont="1" applyFill="1" applyBorder="1" applyAlignment="1">
      <alignment vertical="center" wrapText="1"/>
    </xf>
    <xf numFmtId="0" fontId="5" fillId="26" borderId="51" xfId="0" applyFont="1" applyFill="1" applyBorder="1" applyAlignment="1">
      <alignment vertical="center" wrapText="1"/>
    </xf>
    <xf numFmtId="0" fontId="5" fillId="26" borderId="52" xfId="0" applyFont="1" applyFill="1" applyBorder="1" applyAlignment="1">
      <alignment vertical="center" wrapText="1"/>
    </xf>
    <xf numFmtId="0" fontId="0" fillId="26" borderId="0" xfId="0" applyFill="1" applyBorder="1" applyAlignment="1">
      <alignment vertical="center"/>
    </xf>
    <xf numFmtId="164" fontId="2" fillId="26" borderId="23" xfId="0" applyNumberFormat="1" applyFont="1" applyFill="1" applyBorder="1" applyAlignment="1">
      <alignment vertical="center" wrapText="1"/>
    </xf>
    <xf numFmtId="164" fontId="2" fillId="26" borderId="23" xfId="0" applyNumberFormat="1" applyFont="1" applyFill="1" applyBorder="1" applyAlignment="1">
      <alignment horizontal="right" vertical="center" wrapText="1"/>
    </xf>
    <xf numFmtId="9" fontId="2" fillId="26" borderId="24" xfId="0" applyNumberFormat="1" applyFont="1" applyFill="1" applyBorder="1" applyAlignment="1">
      <alignment horizontal="right" vertical="center" wrapText="1"/>
    </xf>
    <xf numFmtId="164" fontId="2" fillId="26" borderId="23" xfId="0" applyNumberFormat="1" applyFont="1" applyFill="1" applyBorder="1" applyAlignment="1" quotePrefix="1">
      <alignment horizontal="right" vertical="center" wrapText="1"/>
    </xf>
    <xf numFmtId="9" fontId="2" fillId="26" borderId="24" xfId="0" applyNumberFormat="1" applyFont="1" applyFill="1" applyBorder="1" applyAlignment="1" quotePrefix="1">
      <alignment horizontal="right" vertical="center" wrapText="1"/>
    </xf>
    <xf numFmtId="0" fontId="5" fillId="26" borderId="32" xfId="0" applyFont="1" applyFill="1" applyBorder="1" applyAlignment="1">
      <alignment vertical="center" wrapText="1"/>
    </xf>
    <xf numFmtId="0" fontId="5" fillId="26" borderId="34" xfId="0" applyFont="1" applyFill="1" applyBorder="1" applyAlignment="1">
      <alignment vertical="center" wrapText="1"/>
    </xf>
    <xf numFmtId="0" fontId="2" fillId="26" borderId="0" xfId="0" applyFont="1" applyFill="1" applyBorder="1" applyAlignment="1">
      <alignment vertical="center"/>
    </xf>
    <xf numFmtId="0" fontId="13" fillId="26" borderId="0" xfId="0" applyFont="1" applyFill="1" applyAlignment="1">
      <alignment/>
    </xf>
    <xf numFmtId="0" fontId="7" fillId="26" borderId="0" xfId="0" applyFont="1" applyFill="1" applyAlignment="1">
      <alignment/>
    </xf>
    <xf numFmtId="0" fontId="5" fillId="26" borderId="0" xfId="0" applyFont="1" applyFill="1" applyAlignment="1">
      <alignment/>
    </xf>
    <xf numFmtId="0" fontId="5" fillId="0" borderId="53" xfId="0" applyFont="1" applyBorder="1" applyAlignment="1">
      <alignment horizontal="center" vertical="center" wrapText="1"/>
    </xf>
    <xf numFmtId="0" fontId="32" fillId="26" borderId="0" xfId="0" applyFont="1" applyFill="1" applyAlignment="1">
      <alignment/>
    </xf>
    <xf numFmtId="0" fontId="2" fillId="26" borderId="41" xfId="100" applyFont="1" applyFill="1" applyBorder="1" applyAlignment="1">
      <alignment vertical="center"/>
      <protection/>
    </xf>
    <xf numFmtId="0" fontId="2" fillId="26" borderId="45" xfId="100" applyFont="1" applyFill="1" applyBorder="1" applyAlignment="1">
      <alignment vertical="center"/>
      <protection/>
    </xf>
    <xf numFmtId="0" fontId="2" fillId="26" borderId="47" xfId="100" applyFont="1" applyFill="1" applyBorder="1" applyAlignment="1">
      <alignment vertical="center"/>
      <protection/>
    </xf>
    <xf numFmtId="0" fontId="2" fillId="26" borderId="47" xfId="100" applyFont="1" applyFill="1" applyBorder="1" applyAlignment="1">
      <alignment vertical="center" wrapText="1"/>
      <protection/>
    </xf>
    <xf numFmtId="164" fontId="9" fillId="26" borderId="0" xfId="0" applyNumberFormat="1" applyFont="1" applyFill="1" applyBorder="1" applyAlignment="1">
      <alignment horizontal="center" wrapText="1"/>
    </xf>
    <xf numFmtId="1" fontId="9" fillId="26" borderId="0" xfId="0" applyNumberFormat="1" applyFont="1" applyFill="1" applyBorder="1" applyAlignment="1">
      <alignment horizontal="center" wrapText="1"/>
    </xf>
    <xf numFmtId="0" fontId="2" fillId="26" borderId="41" xfId="100" applyFont="1" applyFill="1" applyBorder="1" applyAlignment="1">
      <alignment vertical="center"/>
      <protection/>
    </xf>
    <xf numFmtId="0" fontId="2" fillId="26" borderId="45" xfId="100" applyFont="1" applyFill="1" applyBorder="1" applyAlignment="1">
      <alignment vertical="center"/>
      <protection/>
    </xf>
    <xf numFmtId="0" fontId="2" fillId="26" borderId="47" xfId="100" applyFont="1" applyFill="1" applyBorder="1" applyAlignment="1">
      <alignment vertical="center" wrapText="1"/>
      <protection/>
    </xf>
    <xf numFmtId="0" fontId="5" fillId="26" borderId="0" xfId="100" applyFont="1" applyFill="1" applyBorder="1" applyAlignment="1">
      <alignment horizontal="center" vertical="center"/>
      <protection/>
    </xf>
    <xf numFmtId="0" fontId="2" fillId="26" borderId="0" xfId="100" applyFill="1" applyBorder="1" applyAlignment="1">
      <alignment vertical="center"/>
      <protection/>
    </xf>
    <xf numFmtId="0" fontId="2" fillId="26" borderId="0" xfId="100" applyFill="1" applyBorder="1" applyAlignment="1">
      <alignment/>
      <protection/>
    </xf>
    <xf numFmtId="0" fontId="2" fillId="26" borderId="43" xfId="100" applyFont="1" applyFill="1" applyBorder="1" applyAlignment="1">
      <alignment vertical="center"/>
      <protection/>
    </xf>
    <xf numFmtId="0" fontId="2" fillId="26" borderId="43" xfId="100" applyFont="1" applyFill="1" applyBorder="1" applyAlignment="1">
      <alignment vertical="center"/>
      <protection/>
    </xf>
    <xf numFmtId="0" fontId="2" fillId="26" borderId="49" xfId="100" applyFont="1" applyFill="1" applyBorder="1" applyAlignment="1">
      <alignment vertical="center"/>
      <protection/>
    </xf>
    <xf numFmtId="0" fontId="5" fillId="26" borderId="54" xfId="100" applyFont="1" applyFill="1" applyBorder="1" applyAlignment="1">
      <alignment horizontal="center" vertical="center"/>
      <protection/>
    </xf>
    <xf numFmtId="0" fontId="2" fillId="26" borderId="54" xfId="100" applyFont="1" applyFill="1" applyBorder="1" applyAlignment="1">
      <alignment vertical="center"/>
      <protection/>
    </xf>
    <xf numFmtId="0" fontId="2" fillId="26" borderId="41" xfId="100" applyFont="1" applyFill="1" applyBorder="1" applyAlignment="1">
      <alignment vertical="center" wrapText="1"/>
      <protection/>
    </xf>
    <xf numFmtId="0" fontId="2" fillId="26" borderId="45" xfId="100" applyFont="1" applyFill="1" applyBorder="1" applyAlignment="1">
      <alignment vertical="center"/>
      <protection/>
    </xf>
    <xf numFmtId="0" fontId="2" fillId="26" borderId="54" xfId="100" applyFill="1" applyBorder="1" applyAlignment="1">
      <alignment wrapText="1"/>
      <protection/>
    </xf>
    <xf numFmtId="0" fontId="2" fillId="26" borderId="0" xfId="100" applyFill="1" applyBorder="1" applyAlignment="1">
      <alignment wrapText="1"/>
      <protection/>
    </xf>
    <xf numFmtId="0" fontId="5" fillId="0" borderId="5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 quotePrefix="1">
      <alignment horizontal="right" vertical="center" wrapText="1"/>
    </xf>
    <xf numFmtId="0" fontId="2" fillId="0" borderId="23" xfId="0" applyFont="1" applyFill="1" applyBorder="1" applyAlignment="1">
      <alignment vertical="center" wrapText="1"/>
    </xf>
    <xf numFmtId="9" fontId="2" fillId="0" borderId="23" xfId="0" applyNumberFormat="1" applyFont="1" applyFill="1" applyBorder="1" applyAlignment="1">
      <alignment vertical="center" wrapText="1"/>
    </xf>
    <xf numFmtId="9" fontId="2" fillId="0" borderId="23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9" fontId="2" fillId="0" borderId="25" xfId="0" applyNumberFormat="1" applyFont="1" applyFill="1" applyBorder="1" applyAlignment="1">
      <alignment vertical="center" wrapText="1"/>
    </xf>
    <xf numFmtId="0" fontId="4" fillId="18" borderId="18" xfId="0" applyFont="1" applyFill="1" applyBorder="1" applyAlignment="1">
      <alignment horizontal="center" vertical="center" wrapText="1"/>
    </xf>
    <xf numFmtId="2" fontId="8" fillId="26" borderId="55" xfId="0" applyNumberFormat="1" applyFont="1" applyFill="1" applyBorder="1" applyAlignment="1">
      <alignment horizontal="center" wrapText="1"/>
    </xf>
    <xf numFmtId="0" fontId="8" fillId="26" borderId="55" xfId="0" applyFont="1" applyFill="1" applyBorder="1" applyAlignment="1">
      <alignment horizontal="center" wrapText="1"/>
    </xf>
    <xf numFmtId="0" fontId="8" fillId="26" borderId="55" xfId="0" applyFont="1" applyFill="1" applyBorder="1" applyAlignment="1">
      <alignment horizontal="center" vertical="center" wrapText="1"/>
    </xf>
    <xf numFmtId="0" fontId="6" fillId="26" borderId="0" xfId="0" applyFont="1" applyFill="1" applyBorder="1" applyAlignment="1">
      <alignment horizontal="center" wrapText="1"/>
    </xf>
    <xf numFmtId="164" fontId="8" fillId="26" borderId="55" xfId="0" applyNumberFormat="1" applyFont="1" applyFill="1" applyBorder="1" applyAlignment="1">
      <alignment horizontal="center" wrapText="1"/>
    </xf>
    <xf numFmtId="1" fontId="8" fillId="26" borderId="55" xfId="0" applyNumberFormat="1" applyFont="1" applyFill="1" applyBorder="1" applyAlignment="1">
      <alignment horizontal="center" wrapText="1"/>
    </xf>
    <xf numFmtId="0" fontId="0" fillId="18" borderId="56" xfId="0" applyFill="1" applyBorder="1" applyAlignment="1">
      <alignment horizontal="center" wrapText="1"/>
    </xf>
    <xf numFmtId="2" fontId="8" fillId="0" borderId="57" xfId="0" applyNumberFormat="1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wrapText="1"/>
    </xf>
    <xf numFmtId="164" fontId="9" fillId="24" borderId="59" xfId="0" applyNumberFormat="1" applyFont="1" applyFill="1" applyBorder="1" applyAlignment="1">
      <alignment horizontal="center" wrapText="1"/>
    </xf>
    <xf numFmtId="0" fontId="8" fillId="26" borderId="27" xfId="0" applyFont="1" applyFill="1" applyBorder="1" applyAlignment="1">
      <alignment horizontal="center" wrapText="1"/>
    </xf>
    <xf numFmtId="0" fontId="0" fillId="19" borderId="52" xfId="0" applyFill="1" applyBorder="1" applyAlignment="1">
      <alignment horizontal="center" wrapText="1"/>
    </xf>
    <xf numFmtId="164" fontId="8" fillId="0" borderId="57" xfId="0" applyNumberFormat="1" applyFont="1" applyFill="1" applyBorder="1" applyAlignment="1">
      <alignment horizontal="center" wrapText="1"/>
    </xf>
    <xf numFmtId="1" fontId="8" fillId="0" borderId="60" xfId="0" applyNumberFormat="1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1" fontId="8" fillId="0" borderId="57" xfId="0" applyNumberFormat="1" applyFont="1" applyFill="1" applyBorder="1" applyAlignment="1">
      <alignment horizontal="center" wrapText="1"/>
    </xf>
    <xf numFmtId="1" fontId="8" fillId="0" borderId="58" xfId="0" applyNumberFormat="1" applyFont="1" applyFill="1" applyBorder="1" applyAlignment="1">
      <alignment horizontal="center" wrapText="1"/>
    </xf>
    <xf numFmtId="0" fontId="4" fillId="19" borderId="53" xfId="0" applyFont="1" applyFill="1" applyBorder="1" applyAlignment="1">
      <alignment horizontal="center" vertical="center" wrapText="1"/>
    </xf>
    <xf numFmtId="0" fontId="7" fillId="26" borderId="61" xfId="0" applyFont="1" applyFill="1" applyBorder="1" applyAlignment="1">
      <alignment wrapText="1"/>
    </xf>
    <xf numFmtId="0" fontId="0" fillId="26" borderId="61" xfId="0" applyFill="1" applyBorder="1" applyAlignment="1">
      <alignment vertical="center" wrapText="1"/>
    </xf>
    <xf numFmtId="0" fontId="0" fillId="26" borderId="61" xfId="0" applyFill="1" applyBorder="1" applyAlignment="1">
      <alignment horizontal="center" wrapText="1"/>
    </xf>
    <xf numFmtId="0" fontId="4" fillId="26" borderId="0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wrapText="1"/>
    </xf>
    <xf numFmtId="0" fontId="2" fillId="26" borderId="41" xfId="100" applyFont="1" applyFill="1" applyBorder="1" applyAlignment="1">
      <alignment vertical="center"/>
      <protection/>
    </xf>
    <xf numFmtId="0" fontId="2" fillId="26" borderId="47" xfId="100" applyFont="1" applyFill="1" applyBorder="1" applyAlignment="1">
      <alignment vertical="center" wrapText="1"/>
      <protection/>
    </xf>
    <xf numFmtId="0" fontId="10" fillId="26" borderId="0" xfId="104" applyFont="1" applyFill="1" applyAlignment="1">
      <alignment vertical="top"/>
      <protection/>
    </xf>
    <xf numFmtId="0" fontId="2" fillId="26" borderId="0" xfId="104" applyFill="1">
      <alignment/>
      <protection/>
    </xf>
    <xf numFmtId="0" fontId="5" fillId="26" borderId="0" xfId="104" applyFont="1" applyFill="1">
      <alignment/>
      <protection/>
    </xf>
    <xf numFmtId="0" fontId="4" fillId="27" borderId="62" xfId="0" applyFont="1" applyFill="1" applyBorder="1" applyAlignment="1">
      <alignment horizontal="center" vertical="center" wrapText="1"/>
    </xf>
    <xf numFmtId="0" fontId="4" fillId="17" borderId="63" xfId="0" applyFont="1" applyFill="1" applyBorder="1" applyAlignment="1">
      <alignment horizontal="center" vertical="center" wrapText="1"/>
    </xf>
    <xf numFmtId="0" fontId="4" fillId="17" borderId="64" xfId="0" applyFont="1" applyFill="1" applyBorder="1" applyAlignment="1">
      <alignment horizontal="center" vertical="center" wrapText="1"/>
    </xf>
    <xf numFmtId="0" fontId="2" fillId="4" borderId="0" xfId="104" applyFill="1">
      <alignment/>
      <protection/>
    </xf>
    <xf numFmtId="0" fontId="5" fillId="26" borderId="0" xfId="104" applyFont="1" applyFill="1" applyAlignment="1">
      <alignment vertical="center"/>
      <protection/>
    </xf>
    <xf numFmtId="0" fontId="7" fillId="26" borderId="0" xfId="104" applyFont="1" applyFill="1">
      <alignment/>
      <protection/>
    </xf>
    <xf numFmtId="0" fontId="2" fillId="0" borderId="0" xfId="104">
      <alignment/>
      <protection/>
    </xf>
    <xf numFmtId="0" fontId="5" fillId="26" borderId="15" xfId="104" applyFont="1" applyFill="1" applyBorder="1">
      <alignment/>
      <protection/>
    </xf>
    <xf numFmtId="0" fontId="5" fillId="4" borderId="15" xfId="104" applyFont="1" applyFill="1" applyBorder="1">
      <alignment/>
      <protection/>
    </xf>
    <xf numFmtId="0" fontId="5" fillId="26" borderId="0" xfId="104" applyFont="1" applyFill="1" applyBorder="1">
      <alignment/>
      <protection/>
    </xf>
    <xf numFmtId="0" fontId="2" fillId="0" borderId="0" xfId="104" applyFont="1">
      <alignment/>
      <protection/>
    </xf>
    <xf numFmtId="0" fontId="5" fillId="26" borderId="61" xfId="104" applyFont="1" applyFill="1" applyBorder="1">
      <alignment/>
      <protection/>
    </xf>
    <xf numFmtId="0" fontId="5" fillId="4" borderId="0" xfId="104" applyFont="1" applyFill="1" applyBorder="1">
      <alignment/>
      <protection/>
    </xf>
    <xf numFmtId="0" fontId="5" fillId="4" borderId="0" xfId="104" applyFont="1" applyFill="1">
      <alignment/>
      <protection/>
    </xf>
    <xf numFmtId="0" fontId="5" fillId="0" borderId="61" xfId="104" applyFont="1" applyBorder="1">
      <alignment/>
      <protection/>
    </xf>
    <xf numFmtId="0" fontId="5" fillId="0" borderId="0" xfId="104" applyFont="1" applyFill="1" applyBorder="1">
      <alignment/>
      <protection/>
    </xf>
    <xf numFmtId="0" fontId="33" fillId="26" borderId="0" xfId="104" applyFont="1" applyFill="1" applyBorder="1">
      <alignment/>
      <protection/>
    </xf>
    <xf numFmtId="0" fontId="34" fillId="26" borderId="0" xfId="104" applyFont="1" applyFill="1">
      <alignment/>
      <protection/>
    </xf>
    <xf numFmtId="0" fontId="33" fillId="26" borderId="0" xfId="104" applyFont="1" applyFill="1">
      <alignment/>
      <protection/>
    </xf>
    <xf numFmtId="0" fontId="33" fillId="26" borderId="61" xfId="104" applyFont="1" applyFill="1" applyBorder="1">
      <alignment/>
      <protection/>
    </xf>
    <xf numFmtId="0" fontId="2" fillId="26" borderId="61" xfId="104" applyFill="1" applyBorder="1">
      <alignment/>
      <protection/>
    </xf>
    <xf numFmtId="0" fontId="2" fillId="26" borderId="15" xfId="104" applyFill="1" applyBorder="1">
      <alignment/>
      <protection/>
    </xf>
    <xf numFmtId="0" fontId="30" fillId="26" borderId="0" xfId="104" applyFont="1" applyFill="1">
      <alignment/>
      <protection/>
    </xf>
    <xf numFmtId="0" fontId="2" fillId="26" borderId="0" xfId="104" applyFont="1" applyFill="1">
      <alignment/>
      <protection/>
    </xf>
    <xf numFmtId="0" fontId="5" fillId="0" borderId="0" xfId="104" applyFont="1">
      <alignment/>
      <protection/>
    </xf>
    <xf numFmtId="0" fontId="5" fillId="26" borderId="15" xfId="104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7" fillId="26" borderId="0" xfId="0" applyFont="1" applyFill="1" applyBorder="1" applyAlignment="1">
      <alignment horizontal="left" vertical="center" wrapText="1"/>
    </xf>
    <xf numFmtId="0" fontId="4" fillId="28" borderId="63" xfId="0" applyFont="1" applyFill="1" applyBorder="1" applyAlignment="1">
      <alignment horizontal="center" vertical="center" wrapText="1"/>
    </xf>
    <xf numFmtId="0" fontId="4" fillId="28" borderId="64" xfId="0" applyFont="1" applyFill="1" applyBorder="1" applyAlignment="1">
      <alignment horizontal="center" vertical="center" wrapText="1"/>
    </xf>
    <xf numFmtId="0" fontId="4" fillId="28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4" fillId="27" borderId="63" xfId="0" applyFont="1" applyFill="1" applyBorder="1" applyAlignment="1">
      <alignment horizontal="center" vertical="center" wrapText="1"/>
    </xf>
    <xf numFmtId="0" fontId="4" fillId="27" borderId="64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0" fillId="21" borderId="65" xfId="0" applyFont="1" applyFill="1" applyBorder="1" applyAlignment="1">
      <alignment horizontal="center" vertical="center" wrapText="1"/>
    </xf>
    <xf numFmtId="0" fontId="10" fillId="21" borderId="27" xfId="0" applyFont="1" applyFill="1" applyBorder="1" applyAlignment="1">
      <alignment horizontal="center" vertical="center" wrapText="1"/>
    </xf>
    <xf numFmtId="0" fontId="10" fillId="21" borderId="66" xfId="0" applyFont="1" applyFill="1" applyBorder="1" applyAlignment="1">
      <alignment horizontal="center" vertical="center" wrapText="1"/>
    </xf>
    <xf numFmtId="0" fontId="4" fillId="29" borderId="63" xfId="0" applyFont="1" applyFill="1" applyBorder="1" applyAlignment="1">
      <alignment horizontal="center" vertical="center" wrapText="1"/>
    </xf>
    <xf numFmtId="0" fontId="4" fillId="30" borderId="63" xfId="0" applyFont="1" applyFill="1" applyBorder="1" applyAlignment="1">
      <alignment horizontal="center" vertical="center" wrapText="1"/>
    </xf>
    <xf numFmtId="0" fontId="4" fillId="31" borderId="63" xfId="0" applyFont="1" applyFill="1" applyBorder="1" applyAlignment="1">
      <alignment horizontal="center" vertical="center" wrapText="1"/>
    </xf>
    <xf numFmtId="0" fontId="10" fillId="26" borderId="61" xfId="0" applyFont="1" applyFill="1" applyBorder="1" applyAlignment="1">
      <alignment horizontal="left" vertical="center" wrapText="1"/>
    </xf>
    <xf numFmtId="0" fontId="13" fillId="26" borderId="27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8" fillId="0" borderId="66" xfId="0" applyFont="1" applyFill="1" applyBorder="1" applyAlignment="1">
      <alignment horizontal="center" vertical="center" wrapText="1"/>
    </xf>
    <xf numFmtId="0" fontId="8" fillId="14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4" fillId="21" borderId="63" xfId="0" applyFont="1" applyFill="1" applyBorder="1" applyAlignment="1">
      <alignment horizontal="center" vertical="center" wrapText="1"/>
    </xf>
    <xf numFmtId="0" fontId="4" fillId="21" borderId="64" xfId="0" applyFont="1" applyFill="1" applyBorder="1" applyAlignment="1">
      <alignment horizontal="center" vertical="center" wrapText="1"/>
    </xf>
    <xf numFmtId="0" fontId="4" fillId="21" borderId="62" xfId="0" applyFont="1" applyFill="1" applyBorder="1" applyAlignment="1">
      <alignment horizontal="center" vertical="center" wrapText="1"/>
    </xf>
    <xf numFmtId="0" fontId="4" fillId="24" borderId="63" xfId="0" applyFont="1" applyFill="1" applyBorder="1" applyAlignment="1">
      <alignment horizontal="center" vertical="center" wrapText="1"/>
    </xf>
    <xf numFmtId="0" fontId="4" fillId="24" borderId="64" xfId="0" applyFont="1" applyFill="1" applyBorder="1" applyAlignment="1">
      <alignment horizontal="center" vertical="center" wrapText="1"/>
    </xf>
    <xf numFmtId="0" fontId="4" fillId="25" borderId="63" xfId="0" applyFont="1" applyFill="1" applyBorder="1" applyAlignment="1">
      <alignment horizontal="center" vertical="center" wrapText="1"/>
    </xf>
    <xf numFmtId="0" fontId="4" fillId="25" borderId="64" xfId="0" applyFont="1" applyFill="1" applyBorder="1" applyAlignment="1">
      <alignment horizontal="center" vertical="center" wrapText="1"/>
    </xf>
    <xf numFmtId="0" fontId="5" fillId="26" borderId="15" xfId="104" applyFont="1" applyFill="1" applyBorder="1" applyAlignment="1">
      <alignment horizontal="left" wrapText="1"/>
      <protection/>
    </xf>
    <xf numFmtId="0" fontId="5" fillId="26" borderId="0" xfId="104" applyFont="1" applyFill="1" applyBorder="1" applyAlignment="1">
      <alignment horizontal="left" wrapText="1"/>
      <protection/>
    </xf>
    <xf numFmtId="0" fontId="5" fillId="26" borderId="0" xfId="104" applyFont="1" applyFill="1" applyAlignment="1">
      <alignment horizontal="left" wrapText="1"/>
      <protection/>
    </xf>
    <xf numFmtId="0" fontId="5" fillId="26" borderId="61" xfId="104" applyFont="1" applyFill="1" applyBorder="1" applyAlignment="1">
      <alignment horizontal="left" wrapText="1"/>
      <protection/>
    </xf>
    <xf numFmtId="0" fontId="33" fillId="26" borderId="0" xfId="104" applyFont="1" applyFill="1" applyAlignment="1">
      <alignment horizontal="left" wrapText="1"/>
      <protection/>
    </xf>
    <xf numFmtId="0" fontId="33" fillId="26" borderId="61" xfId="104" applyFont="1" applyFill="1" applyBorder="1" applyAlignment="1">
      <alignment horizontal="left" wrapText="1"/>
      <protection/>
    </xf>
    <xf numFmtId="9" fontId="2" fillId="26" borderId="24" xfId="0" applyNumberFormat="1" applyFont="1" applyFill="1" applyBorder="1" applyAlignment="1">
      <alignment horizontal="right" vertical="center" wrapText="1"/>
    </xf>
    <xf numFmtId="9" fontId="2" fillId="26" borderId="26" xfId="0" applyNumberFormat="1" applyFont="1" applyFill="1" applyBorder="1" applyAlignment="1">
      <alignment horizontal="right" vertical="center" wrapText="1"/>
    </xf>
    <xf numFmtId="0" fontId="31" fillId="0" borderId="60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67" xfId="0" applyFont="1" applyFill="1" applyBorder="1" applyAlignment="1">
      <alignment horizontal="left" vertical="center" wrapText="1"/>
    </xf>
    <xf numFmtId="0" fontId="31" fillId="0" borderId="68" xfId="0" applyFont="1" applyFill="1" applyBorder="1" applyAlignment="1">
      <alignment horizontal="left" vertical="center" wrapText="1"/>
    </xf>
    <xf numFmtId="0" fontId="31" fillId="0" borderId="69" xfId="0" applyFont="1" applyFill="1" applyBorder="1" applyAlignment="1">
      <alignment horizontal="left" vertical="center" wrapText="1"/>
    </xf>
    <xf numFmtId="9" fontId="2" fillId="0" borderId="23" xfId="0" applyNumberFormat="1" applyFont="1" applyFill="1" applyBorder="1" applyAlignment="1">
      <alignment horizontal="right" vertical="center" wrapText="1"/>
    </xf>
    <xf numFmtId="9" fontId="2" fillId="0" borderId="25" xfId="0" applyNumberFormat="1" applyFont="1" applyFill="1" applyBorder="1" applyAlignment="1">
      <alignment horizontal="right" vertical="center" wrapText="1"/>
    </xf>
    <xf numFmtId="164" fontId="2" fillId="26" borderId="23" xfId="0" applyNumberFormat="1" applyFont="1" applyFill="1" applyBorder="1" applyAlignment="1">
      <alignment horizontal="right" vertical="center" wrapText="1"/>
    </xf>
    <xf numFmtId="164" fontId="2" fillId="26" borderId="25" xfId="0" applyNumberFormat="1" applyFont="1" applyFill="1" applyBorder="1" applyAlignment="1">
      <alignment horizontal="right" vertical="center" wrapText="1"/>
    </xf>
    <xf numFmtId="164" fontId="2" fillId="26" borderId="23" xfId="0" applyNumberFormat="1" applyFont="1" applyFill="1" applyBorder="1" applyAlignment="1">
      <alignment vertical="center" wrapText="1"/>
    </xf>
    <xf numFmtId="164" fontId="2" fillId="26" borderId="25" xfId="0" applyNumberFormat="1" applyFont="1" applyFill="1" applyBorder="1" applyAlignment="1">
      <alignment vertical="center" wrapText="1"/>
    </xf>
    <xf numFmtId="0" fontId="7" fillId="26" borderId="0" xfId="100" applyFont="1" applyFill="1" applyBorder="1" applyAlignment="1">
      <alignment horizontal="left" vertical="center" wrapText="1"/>
      <protection/>
    </xf>
    <xf numFmtId="0" fontId="2" fillId="26" borderId="23" xfId="100" applyFont="1" applyFill="1" applyBorder="1" applyAlignment="1">
      <alignment horizontal="left" vertical="center"/>
      <protection/>
    </xf>
    <xf numFmtId="0" fontId="5" fillId="26" borderId="57" xfId="100" applyFont="1" applyFill="1" applyBorder="1" applyAlignment="1">
      <alignment horizontal="left" vertical="center"/>
      <protection/>
    </xf>
    <xf numFmtId="0" fontId="5" fillId="26" borderId="21" xfId="100" applyFont="1" applyFill="1" applyBorder="1" applyAlignment="1">
      <alignment horizontal="left" vertical="center"/>
      <protection/>
    </xf>
    <xf numFmtId="0" fontId="2" fillId="26" borderId="70" xfId="100" applyFill="1" applyBorder="1" applyAlignment="1">
      <alignment horizontal="center"/>
      <protection/>
    </xf>
    <xf numFmtId="0" fontId="2" fillId="26" borderId="71" xfId="100" applyFill="1" applyBorder="1" applyAlignment="1">
      <alignment horizontal="center"/>
      <protection/>
    </xf>
    <xf numFmtId="0" fontId="5" fillId="26" borderId="35" xfId="100" applyFont="1" applyFill="1" applyBorder="1" applyAlignment="1">
      <alignment/>
      <protection/>
    </xf>
    <xf numFmtId="0" fontId="2" fillId="26" borderId="0" xfId="103" applyFont="1" applyFill="1" applyAlignment="1">
      <alignment horizontal="left" vertical="top" wrapText="1"/>
      <protection/>
    </xf>
    <xf numFmtId="0" fontId="2" fillId="26" borderId="0" xfId="103" applyFont="1" applyFill="1" applyAlignment="1">
      <alignment horizontal="left" vertical="top" wrapText="1"/>
      <protection/>
    </xf>
    <xf numFmtId="164" fontId="2" fillId="0" borderId="23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</cellXfs>
  <cellStyles count="1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8" xfId="72"/>
    <cellStyle name="Curren - Style1" xfId="73"/>
    <cellStyle name="Currency" xfId="74"/>
    <cellStyle name="Currency [0]" xfId="75"/>
    <cellStyle name="Euro" xfId="76"/>
    <cellStyle name="Euro 2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- Style2" xfId="96"/>
    <cellStyle name="Normal 10" xfId="97"/>
    <cellStyle name="Normal 11" xfId="98"/>
    <cellStyle name="Normal 12" xfId="99"/>
    <cellStyle name="Normal 2" xfId="100"/>
    <cellStyle name="Normal 2 2" xfId="101"/>
    <cellStyle name="Normal 2 3" xfId="102"/>
    <cellStyle name="Normal 2 4" xfId="103"/>
    <cellStyle name="Normal 2 4 2" xfId="104"/>
    <cellStyle name="Normal 3" xfId="105"/>
    <cellStyle name="Normal 4" xfId="106"/>
    <cellStyle name="Normal 5" xfId="107"/>
    <cellStyle name="Normal 6" xfId="108"/>
    <cellStyle name="Normal 6 10" xfId="109"/>
    <cellStyle name="Normal 7" xfId="110"/>
    <cellStyle name="Normal 8" xfId="111"/>
    <cellStyle name="Normal 9" xfId="112"/>
    <cellStyle name="Note" xfId="113"/>
    <cellStyle name="Note 2" xfId="114"/>
    <cellStyle name="Output" xfId="115"/>
    <cellStyle name="Output 2" xfId="116"/>
    <cellStyle name="Percent" xfId="117"/>
    <cellStyle name="Percent 2" xfId="118"/>
    <cellStyle name="Percent 2 2" xfId="119"/>
    <cellStyle name="Percent 3" xfId="120"/>
    <cellStyle name="Percent 5" xfId="121"/>
    <cellStyle name="Title" xfId="122"/>
    <cellStyle name="Title 2" xfId="123"/>
    <cellStyle name="Total" xfId="124"/>
    <cellStyle name="Total 2" xfId="125"/>
    <cellStyle name="Warning Text" xfId="126"/>
    <cellStyle name="Warning Text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TL\STAFF\AJIT\COSTREP\2001\TRENDS\TRDRE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_control"/>
      <sheetName val="TOP_level mods"/>
      <sheetName val="2.5 Selling Price"/>
      <sheetName val="5.1 Cost Summary"/>
      <sheetName val="5.2 Detailed Cost Summary"/>
      <sheetName val="Top Sheet"/>
      <sheetName val="New EB format"/>
      <sheetName val="Cover Sheet"/>
      <sheetName val="Contents"/>
      <sheetName val="Programme Summary"/>
      <sheetName val="Contingency"/>
      <sheetName val="Unallocated Works"/>
      <sheetName val="Capitalised"/>
      <sheetName val="Project 1"/>
      <sheetName val="Project 3"/>
      <sheetName val="3.1.1"/>
      <sheetName val="3.1.2"/>
      <sheetName val="3.1.3"/>
      <sheetName val="Project 4"/>
      <sheetName val="Project 5"/>
      <sheetName val="5.1"/>
      <sheetName val="5.2"/>
      <sheetName val="Project 6"/>
      <sheetName val="Project 7"/>
      <sheetName val="7.1"/>
      <sheetName val="7.2"/>
      <sheetName val="Project 8"/>
      <sheetName val="8.1"/>
      <sheetName val="8.2"/>
      <sheetName val="8.3"/>
      <sheetName val="VRAC"/>
      <sheetName val="Agreements"/>
    </sheetNames>
    <sheetDataSet>
      <sheetData sheetId="1">
        <row r="2">
          <cell r="B2">
            <v>10416</v>
          </cell>
        </row>
        <row r="3">
          <cell r="B3">
            <v>6532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1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00390625" style="17" customWidth="1"/>
    <col min="2" max="16384" width="9.140625" style="17" customWidth="1"/>
  </cols>
  <sheetData>
    <row r="3" ht="29.25" customHeight="1">
      <c r="B3" s="123" t="s">
        <v>281</v>
      </c>
    </row>
    <row r="5" ht="18">
      <c r="B5" s="124" t="s">
        <v>195</v>
      </c>
    </row>
    <row r="6" ht="18">
      <c r="B6" s="124"/>
    </row>
    <row r="7" ht="18">
      <c r="B7" s="124"/>
    </row>
    <row r="9" ht="15.75">
      <c r="B9" s="125" t="s">
        <v>196</v>
      </c>
    </row>
    <row r="10" ht="18" customHeight="1">
      <c r="B10" s="125" t="s">
        <v>197</v>
      </c>
    </row>
    <row r="11" ht="18" customHeight="1">
      <c r="B11" s="125" t="s">
        <v>198</v>
      </c>
    </row>
    <row r="12" ht="18" customHeight="1">
      <c r="B12" s="125" t="s">
        <v>238</v>
      </c>
    </row>
    <row r="13" ht="18" customHeight="1">
      <c r="B13" s="125" t="s">
        <v>282</v>
      </c>
    </row>
    <row r="14" ht="18" customHeight="1">
      <c r="B14" s="125" t="s">
        <v>239</v>
      </c>
    </row>
    <row r="15" ht="18" customHeight="1">
      <c r="B15" s="125" t="s">
        <v>240</v>
      </c>
    </row>
    <row r="16" ht="18" customHeight="1">
      <c r="B16" s="125" t="s">
        <v>241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48"/>
  <sheetViews>
    <sheetView view="pageBreakPreview" zoomScale="55" zoomScaleNormal="55" zoomScaleSheetLayoutView="55" zoomScalePageLayoutView="0" workbookViewId="0" topLeftCell="N55">
      <selection activeCell="R116" sqref="R116"/>
    </sheetView>
  </sheetViews>
  <sheetFormatPr defaultColWidth="9.140625" defaultRowHeight="12.75"/>
  <cols>
    <col min="1" max="1" width="5.57421875" style="17" customWidth="1"/>
    <col min="2" max="2" width="21.421875" style="2" customWidth="1"/>
    <col min="3" max="3" width="65.00390625" style="5" customWidth="1"/>
    <col min="4" max="9" width="17.57421875" style="1" bestFit="1" customWidth="1"/>
    <col min="10" max="10" width="17.00390625" style="1" bestFit="1" customWidth="1"/>
    <col min="11" max="11" width="15.57421875" style="1" bestFit="1" customWidth="1"/>
    <col min="12" max="12" width="17.7109375" style="1" customWidth="1"/>
    <col min="13" max="13" width="9.140625" style="20" customWidth="1"/>
    <col min="14" max="14" width="15.57421875" style="1" bestFit="1" customWidth="1"/>
    <col min="15" max="20" width="16.421875" style="1" bestFit="1" customWidth="1"/>
    <col min="21" max="21" width="17.57421875" style="1" bestFit="1" customWidth="1"/>
    <col min="22" max="23" width="17.00390625" style="1" bestFit="1" customWidth="1"/>
    <col min="24" max="24" width="23.28125" style="21" customWidth="1"/>
    <col min="25" max="55" width="9.140625" style="17" customWidth="1"/>
  </cols>
  <sheetData>
    <row r="1" spans="2:24" ht="33.75">
      <c r="B1" s="127" t="s">
        <v>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27" thickBot="1">
      <c r="B2" s="3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2:24" ht="48" customHeight="1" thickBot="1">
      <c r="B3" s="226" t="s">
        <v>33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8"/>
    </row>
    <row r="4" spans="2:23" ht="18">
      <c r="B4" s="55"/>
      <c r="C4" s="10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2:24" s="60" customFormat="1" ht="40.5" customHeight="1" thickBot="1">
      <c r="B5" s="232" t="s">
        <v>44</v>
      </c>
      <c r="C5" s="23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1"/>
    </row>
    <row r="6" spans="2:24" ht="42" customHeight="1" thickBot="1">
      <c r="B6" s="234" t="s">
        <v>27</v>
      </c>
      <c r="C6" s="235"/>
      <c r="D6" s="8" t="s">
        <v>0</v>
      </c>
      <c r="E6" s="9" t="s">
        <v>1</v>
      </c>
      <c r="F6" s="9" t="s">
        <v>2</v>
      </c>
      <c r="G6" s="9" t="s">
        <v>3</v>
      </c>
      <c r="H6" s="9" t="s">
        <v>4</v>
      </c>
      <c r="I6" s="9" t="s">
        <v>5</v>
      </c>
      <c r="J6" s="9" t="s">
        <v>6</v>
      </c>
      <c r="K6" s="9" t="s">
        <v>7</v>
      </c>
      <c r="L6" s="157" t="s">
        <v>236</v>
      </c>
      <c r="M6" s="182"/>
      <c r="N6" s="9" t="s">
        <v>8</v>
      </c>
      <c r="O6" s="9" t="s">
        <v>9</v>
      </c>
      <c r="P6" s="9" t="s">
        <v>10</v>
      </c>
      <c r="Q6" s="9" t="s">
        <v>11</v>
      </c>
      <c r="R6" s="9" t="s">
        <v>12</v>
      </c>
      <c r="S6" s="9" t="s">
        <v>13</v>
      </c>
      <c r="T6" s="9" t="s">
        <v>14</v>
      </c>
      <c r="U6" s="9" t="s">
        <v>15</v>
      </c>
      <c r="V6" s="9" t="s">
        <v>16</v>
      </c>
      <c r="W6" s="10" t="s">
        <v>17</v>
      </c>
      <c r="X6" s="177" t="s">
        <v>237</v>
      </c>
    </row>
    <row r="7" spans="2:24" ht="29.25" customHeight="1" thickBot="1">
      <c r="B7" s="66"/>
      <c r="C7" s="64"/>
      <c r="D7" s="65"/>
      <c r="E7" s="65"/>
      <c r="F7" s="65"/>
      <c r="G7" s="65"/>
      <c r="H7" s="65"/>
      <c r="I7" s="65"/>
      <c r="J7" s="65"/>
      <c r="K7" s="65"/>
      <c r="L7" s="65"/>
      <c r="M7" s="181"/>
      <c r="N7" s="65"/>
      <c r="O7" s="65"/>
      <c r="P7" s="65"/>
      <c r="Q7" s="65"/>
      <c r="R7" s="65"/>
      <c r="S7" s="65"/>
      <c r="T7" s="65"/>
      <c r="U7" s="65"/>
      <c r="V7" s="65"/>
      <c r="W7" s="65"/>
      <c r="X7" s="68"/>
    </row>
    <row r="8" spans="2:24" ht="18" customHeight="1">
      <c r="B8" s="223" t="s">
        <v>34</v>
      </c>
      <c r="C8" s="3" t="s">
        <v>42</v>
      </c>
      <c r="D8" s="6"/>
      <c r="E8" s="6"/>
      <c r="F8" s="6"/>
      <c r="G8" s="6"/>
      <c r="H8" s="6"/>
      <c r="I8" s="6"/>
      <c r="J8" s="6"/>
      <c r="K8" s="6"/>
      <c r="L8" s="164"/>
      <c r="M8" s="183"/>
      <c r="N8" s="6"/>
      <c r="O8" s="6"/>
      <c r="P8" s="6"/>
      <c r="Q8" s="6"/>
      <c r="R8" s="6"/>
      <c r="S8" s="6"/>
      <c r="T8" s="6"/>
      <c r="U8" s="6"/>
      <c r="V8" s="6"/>
      <c r="W8" s="6"/>
      <c r="X8" s="171"/>
    </row>
    <row r="9" spans="2:24" ht="18" customHeight="1">
      <c r="B9" s="224"/>
      <c r="C9" s="22" t="s">
        <v>18</v>
      </c>
      <c r="D9" s="53">
        <v>0.334</v>
      </c>
      <c r="E9" s="53">
        <v>0.181</v>
      </c>
      <c r="F9" s="53">
        <v>1.265</v>
      </c>
      <c r="G9" s="53">
        <v>1.071</v>
      </c>
      <c r="H9" s="53">
        <v>0.543</v>
      </c>
      <c r="I9" s="53">
        <v>0.251</v>
      </c>
      <c r="J9" s="53">
        <v>0.222</v>
      </c>
      <c r="K9" s="53">
        <v>0.712</v>
      </c>
      <c r="L9" s="53">
        <f>SUM(D9:K9)</f>
        <v>4.579</v>
      </c>
      <c r="M9" s="158"/>
      <c r="N9" s="53">
        <v>0.743</v>
      </c>
      <c r="O9" s="53">
        <v>0.994</v>
      </c>
      <c r="P9" s="53">
        <v>0.842</v>
      </c>
      <c r="Q9" s="53">
        <v>0.199</v>
      </c>
      <c r="R9" s="53">
        <v>0.347</v>
      </c>
      <c r="S9" s="53">
        <v>1.087</v>
      </c>
      <c r="T9" s="53">
        <v>0.25</v>
      </c>
      <c r="U9" s="53">
        <v>0.5989999999999965</v>
      </c>
      <c r="V9" s="53">
        <v>0.5260000000000035</v>
      </c>
      <c r="W9" s="165">
        <v>1.1769999999999923</v>
      </c>
      <c r="X9" s="54">
        <f>SUM(N9:W9)</f>
        <v>6.763999999999992</v>
      </c>
    </row>
    <row r="10" spans="2:24" ht="18" customHeight="1">
      <c r="B10" s="224"/>
      <c r="C10" s="22" t="s">
        <v>19</v>
      </c>
      <c r="D10" s="53">
        <v>0</v>
      </c>
      <c r="E10" s="53">
        <v>0</v>
      </c>
      <c r="F10" s="53">
        <v>0</v>
      </c>
      <c r="G10" s="53">
        <v>0</v>
      </c>
      <c r="H10" s="53">
        <v>2.307</v>
      </c>
      <c r="I10" s="53">
        <v>0.695</v>
      </c>
      <c r="J10" s="53">
        <v>1.277</v>
      </c>
      <c r="K10" s="53">
        <v>0.367</v>
      </c>
      <c r="L10" s="53">
        <f aca="true" t="shared" si="0" ref="L10:L61">SUM(D10:K10)</f>
        <v>4.646</v>
      </c>
      <c r="M10" s="158"/>
      <c r="N10" s="53">
        <v>0.61</v>
      </c>
      <c r="O10" s="53">
        <v>0.195</v>
      </c>
      <c r="P10" s="53">
        <v>0.2</v>
      </c>
      <c r="Q10" s="53">
        <v>0.437</v>
      </c>
      <c r="R10" s="53">
        <v>0.164</v>
      </c>
      <c r="S10" s="53">
        <v>0</v>
      </c>
      <c r="T10" s="53">
        <v>0</v>
      </c>
      <c r="U10" s="53">
        <v>0</v>
      </c>
      <c r="V10" s="53">
        <v>0</v>
      </c>
      <c r="W10" s="165">
        <v>0</v>
      </c>
      <c r="X10" s="54">
        <f>SUM(N10:W10)</f>
        <v>1.6059999999999999</v>
      </c>
    </row>
    <row r="11" spans="2:24" ht="18" customHeight="1">
      <c r="B11" s="224"/>
      <c r="C11" s="22" t="s">
        <v>20</v>
      </c>
      <c r="D11" s="53">
        <f>SUM(D9:D10)</f>
        <v>0.334</v>
      </c>
      <c r="E11" s="53">
        <f aca="true" t="shared" si="1" ref="E11:V11">SUM(E9:E10)</f>
        <v>0.181</v>
      </c>
      <c r="F11" s="53">
        <f t="shared" si="1"/>
        <v>1.265</v>
      </c>
      <c r="G11" s="53">
        <f t="shared" si="1"/>
        <v>1.071</v>
      </c>
      <c r="H11" s="53">
        <f t="shared" si="1"/>
        <v>2.85</v>
      </c>
      <c r="I11" s="53">
        <f t="shared" si="1"/>
        <v>0.946</v>
      </c>
      <c r="J11" s="53">
        <f t="shared" si="1"/>
        <v>1.4989999999999999</v>
      </c>
      <c r="K11" s="53">
        <f t="shared" si="1"/>
        <v>1.079</v>
      </c>
      <c r="L11" s="53">
        <f t="shared" si="0"/>
        <v>9.225000000000001</v>
      </c>
      <c r="M11" s="158"/>
      <c r="N11" s="53">
        <f t="shared" si="1"/>
        <v>1.353</v>
      </c>
      <c r="O11" s="53">
        <f t="shared" si="1"/>
        <v>1.189</v>
      </c>
      <c r="P11" s="53">
        <f t="shared" si="1"/>
        <v>1.042</v>
      </c>
      <c r="Q11" s="53">
        <f t="shared" si="1"/>
        <v>0.636</v>
      </c>
      <c r="R11" s="53">
        <f t="shared" si="1"/>
        <v>0.511</v>
      </c>
      <c r="S11" s="53">
        <f t="shared" si="1"/>
        <v>1.087</v>
      </c>
      <c r="T11" s="53">
        <f t="shared" si="1"/>
        <v>0.25</v>
      </c>
      <c r="U11" s="53">
        <f t="shared" si="1"/>
        <v>0.5989999999999965</v>
      </c>
      <c r="V11" s="53">
        <f t="shared" si="1"/>
        <v>0.5260000000000035</v>
      </c>
      <c r="W11" s="165">
        <f>SUM(W9:W10)</f>
        <v>1.1769999999999923</v>
      </c>
      <c r="X11" s="54">
        <f>SUM(N11:W11)</f>
        <v>8.369999999999992</v>
      </c>
    </row>
    <row r="12" spans="2:24" ht="4.5" customHeight="1">
      <c r="B12" s="224"/>
      <c r="C12" s="4"/>
      <c r="D12" s="11"/>
      <c r="E12" s="11"/>
      <c r="F12" s="11"/>
      <c r="G12" s="11"/>
      <c r="H12" s="11"/>
      <c r="I12" s="11"/>
      <c r="J12" s="11"/>
      <c r="K12" s="11"/>
      <c r="L12" s="11">
        <f t="shared" si="0"/>
        <v>0</v>
      </c>
      <c r="M12" s="13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69"/>
    </row>
    <row r="13" spans="2:24" ht="18" customHeight="1">
      <c r="B13" s="224"/>
      <c r="C13" s="22" t="s">
        <v>188</v>
      </c>
      <c r="D13" s="26">
        <v>0</v>
      </c>
      <c r="E13" s="26">
        <v>0</v>
      </c>
      <c r="F13" s="26">
        <v>0</v>
      </c>
      <c r="G13" s="26">
        <v>0</v>
      </c>
      <c r="H13" s="26">
        <v>2</v>
      </c>
      <c r="I13" s="26">
        <v>2</v>
      </c>
      <c r="J13" s="26">
        <v>0</v>
      </c>
      <c r="K13" s="26">
        <v>0</v>
      </c>
      <c r="L13" s="26">
        <f t="shared" si="0"/>
        <v>4</v>
      </c>
      <c r="M13" s="159"/>
      <c r="N13" s="26">
        <v>0</v>
      </c>
      <c r="O13" s="26">
        <v>0</v>
      </c>
      <c r="P13" s="26">
        <v>0</v>
      </c>
      <c r="Q13" s="26">
        <v>2</v>
      </c>
      <c r="R13" s="26">
        <v>1</v>
      </c>
      <c r="S13" s="26">
        <v>0</v>
      </c>
      <c r="T13" s="26">
        <v>1</v>
      </c>
      <c r="U13" s="26">
        <v>2</v>
      </c>
      <c r="V13" s="26">
        <v>0</v>
      </c>
      <c r="W13" s="166">
        <v>0</v>
      </c>
      <c r="X13" s="31">
        <f>SUM(N13:W13)</f>
        <v>6</v>
      </c>
    </row>
    <row r="14" spans="2:24" ht="4.5" customHeight="1">
      <c r="B14" s="224"/>
      <c r="C14" s="4"/>
      <c r="D14" s="11"/>
      <c r="E14" s="11"/>
      <c r="F14" s="11"/>
      <c r="G14" s="11"/>
      <c r="H14" s="11"/>
      <c r="I14" s="11"/>
      <c r="J14" s="11"/>
      <c r="K14" s="11"/>
      <c r="L14" s="11">
        <f t="shared" si="0"/>
        <v>0</v>
      </c>
      <c r="M14" s="13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69"/>
    </row>
    <row r="15" spans="2:24" ht="18" customHeight="1">
      <c r="B15" s="224"/>
      <c r="C15" s="22" t="s">
        <v>30</v>
      </c>
      <c r="D15" s="27">
        <v>5</v>
      </c>
      <c r="E15" s="27">
        <v>3</v>
      </c>
      <c r="F15" s="27">
        <v>2</v>
      </c>
      <c r="G15" s="27"/>
      <c r="H15" s="27">
        <v>4</v>
      </c>
      <c r="I15" s="27">
        <v>3</v>
      </c>
      <c r="J15" s="27">
        <v>3</v>
      </c>
      <c r="K15" s="27">
        <v>3</v>
      </c>
      <c r="L15" s="27">
        <f t="shared" si="0"/>
        <v>23</v>
      </c>
      <c r="M15" s="160"/>
      <c r="N15" s="27">
        <v>5</v>
      </c>
      <c r="O15" s="27">
        <v>0</v>
      </c>
      <c r="P15" s="27">
        <v>0</v>
      </c>
      <c r="Q15" s="27">
        <v>1</v>
      </c>
      <c r="R15" s="27">
        <v>1</v>
      </c>
      <c r="S15" s="27">
        <v>1</v>
      </c>
      <c r="T15" s="27">
        <v>1</v>
      </c>
      <c r="U15" s="27">
        <v>2</v>
      </c>
      <c r="V15" s="27">
        <v>3</v>
      </c>
      <c r="W15" s="167">
        <v>0</v>
      </c>
      <c r="X15" s="28">
        <f>SUM(N15:W15)</f>
        <v>14</v>
      </c>
    </row>
    <row r="16" spans="2:24" ht="4.5" customHeight="1">
      <c r="B16" s="224"/>
      <c r="C16" s="4"/>
      <c r="D16" s="11"/>
      <c r="E16" s="11"/>
      <c r="F16" s="11"/>
      <c r="G16" s="11"/>
      <c r="H16" s="11"/>
      <c r="I16" s="11"/>
      <c r="J16" s="11"/>
      <c r="K16" s="11"/>
      <c r="L16" s="11">
        <f t="shared" si="0"/>
        <v>0</v>
      </c>
      <c r="M16" s="13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69"/>
    </row>
    <row r="17" spans="2:24" ht="18" customHeight="1" thickBot="1">
      <c r="B17" s="189"/>
      <c r="C17" s="23" t="s">
        <v>31</v>
      </c>
      <c r="D17" s="29">
        <v>2</v>
      </c>
      <c r="E17" s="29">
        <v>0</v>
      </c>
      <c r="F17" s="29">
        <v>0</v>
      </c>
      <c r="G17" s="29">
        <v>0</v>
      </c>
      <c r="H17" s="29">
        <v>2</v>
      </c>
      <c r="I17" s="29">
        <v>0</v>
      </c>
      <c r="J17" s="29">
        <v>0</v>
      </c>
      <c r="K17" s="29">
        <v>0</v>
      </c>
      <c r="L17" s="29">
        <f t="shared" si="0"/>
        <v>4</v>
      </c>
      <c r="M17" s="159"/>
      <c r="N17" s="29">
        <v>0</v>
      </c>
      <c r="O17" s="29">
        <v>0</v>
      </c>
      <c r="P17" s="29">
        <v>2</v>
      </c>
      <c r="Q17" s="29">
        <v>0</v>
      </c>
      <c r="R17" s="29">
        <v>0</v>
      </c>
      <c r="S17" s="29">
        <v>0</v>
      </c>
      <c r="T17" s="29">
        <v>0</v>
      </c>
      <c r="U17" s="29">
        <v>2</v>
      </c>
      <c r="V17" s="29">
        <v>1</v>
      </c>
      <c r="W17" s="168">
        <v>0</v>
      </c>
      <c r="X17" s="30">
        <f>SUM(N17:W17)</f>
        <v>5</v>
      </c>
    </row>
    <row r="18" spans="2:24" ht="18.75" thickBot="1">
      <c r="B18" s="36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132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2:24" ht="18" customHeight="1">
      <c r="B19" s="190" t="s">
        <v>35</v>
      </c>
      <c r="C19" s="47" t="s">
        <v>42</v>
      </c>
      <c r="D19" s="13"/>
      <c r="E19" s="13"/>
      <c r="F19" s="13"/>
      <c r="G19" s="13"/>
      <c r="H19" s="13"/>
      <c r="I19" s="13"/>
      <c r="J19" s="13"/>
      <c r="K19" s="13"/>
      <c r="L19" s="164"/>
      <c r="M19" s="161"/>
      <c r="N19" s="13"/>
      <c r="O19" s="13"/>
      <c r="P19" s="13"/>
      <c r="Q19" s="13"/>
      <c r="R19" s="13"/>
      <c r="S19" s="13"/>
      <c r="T19" s="13"/>
      <c r="U19" s="13"/>
      <c r="V19" s="13"/>
      <c r="W19" s="14"/>
      <c r="X19" s="171"/>
    </row>
    <row r="20" spans="2:24" ht="18" customHeight="1">
      <c r="B20" s="191"/>
      <c r="C20" s="22" t="s">
        <v>18</v>
      </c>
      <c r="D20" s="24">
        <v>5.822</v>
      </c>
      <c r="E20" s="24">
        <v>9.296</v>
      </c>
      <c r="F20" s="24">
        <v>10.325</v>
      </c>
      <c r="G20" s="24">
        <v>8.163</v>
      </c>
      <c r="H20" s="24">
        <v>2.518</v>
      </c>
      <c r="I20" s="24">
        <v>2.666</v>
      </c>
      <c r="J20" s="24">
        <v>3.433</v>
      </c>
      <c r="K20" s="24">
        <v>2.743</v>
      </c>
      <c r="L20" s="24">
        <f t="shared" si="0"/>
        <v>44.965999999999994</v>
      </c>
      <c r="M20" s="162"/>
      <c r="N20" s="24">
        <v>4.419</v>
      </c>
      <c r="O20" s="24">
        <v>3.028</v>
      </c>
      <c r="P20" s="24">
        <v>2.682</v>
      </c>
      <c r="Q20" s="24">
        <v>1.423</v>
      </c>
      <c r="R20" s="24">
        <v>5.755</v>
      </c>
      <c r="S20" s="24">
        <v>2.322</v>
      </c>
      <c r="T20" s="24">
        <v>0.13</v>
      </c>
      <c r="U20" s="24">
        <v>3.065999999999999</v>
      </c>
      <c r="V20" s="24">
        <v>3.0469999999999975</v>
      </c>
      <c r="W20" s="25">
        <v>1.307000000000009</v>
      </c>
      <c r="X20" s="54">
        <f>SUM(N20:W20)</f>
        <v>27.179000000000002</v>
      </c>
    </row>
    <row r="21" spans="2:24" ht="18" customHeight="1">
      <c r="B21" s="191"/>
      <c r="C21" s="22" t="s">
        <v>19</v>
      </c>
      <c r="D21" s="24">
        <v>0</v>
      </c>
      <c r="E21" s="24">
        <v>0</v>
      </c>
      <c r="F21" s="24">
        <v>0.953</v>
      </c>
      <c r="G21" s="24">
        <v>2.134</v>
      </c>
      <c r="H21" s="24">
        <v>5.612</v>
      </c>
      <c r="I21" s="24">
        <v>2.734</v>
      </c>
      <c r="J21" s="24">
        <v>1.366</v>
      </c>
      <c r="K21" s="24">
        <v>0.778</v>
      </c>
      <c r="L21" s="24">
        <f t="shared" si="0"/>
        <v>13.577</v>
      </c>
      <c r="M21" s="162"/>
      <c r="N21" s="24">
        <v>0.767</v>
      </c>
      <c r="O21" s="24">
        <v>1.427</v>
      </c>
      <c r="P21" s="24">
        <v>0.496</v>
      </c>
      <c r="Q21" s="24">
        <v>0</v>
      </c>
      <c r="R21" s="24">
        <v>1.053</v>
      </c>
      <c r="S21" s="24">
        <v>0</v>
      </c>
      <c r="T21" s="24">
        <v>0</v>
      </c>
      <c r="U21" s="24">
        <v>1.7000000000000026</v>
      </c>
      <c r="V21" s="24">
        <v>6</v>
      </c>
      <c r="W21" s="25">
        <v>6.5</v>
      </c>
      <c r="X21" s="54">
        <f>SUM(N21:W21)</f>
        <v>17.943</v>
      </c>
    </row>
    <row r="22" spans="2:24" ht="18" customHeight="1">
      <c r="B22" s="191"/>
      <c r="C22" s="22" t="s">
        <v>20</v>
      </c>
      <c r="D22" s="53">
        <f aca="true" t="shared" si="2" ref="D22:K22">SUM(D20:D21)</f>
        <v>5.822</v>
      </c>
      <c r="E22" s="53">
        <f t="shared" si="2"/>
        <v>9.296</v>
      </c>
      <c r="F22" s="53">
        <f t="shared" si="2"/>
        <v>11.277999999999999</v>
      </c>
      <c r="G22" s="53">
        <f t="shared" si="2"/>
        <v>10.297</v>
      </c>
      <c r="H22" s="53">
        <f t="shared" si="2"/>
        <v>8.129999999999999</v>
      </c>
      <c r="I22" s="53">
        <f t="shared" si="2"/>
        <v>5.4</v>
      </c>
      <c r="J22" s="53">
        <f t="shared" si="2"/>
        <v>4.7989999999999995</v>
      </c>
      <c r="K22" s="53">
        <f t="shared" si="2"/>
        <v>3.521</v>
      </c>
      <c r="L22" s="53">
        <f t="shared" si="0"/>
        <v>58.54299999999999</v>
      </c>
      <c r="M22" s="158"/>
      <c r="N22" s="53">
        <f aca="true" t="shared" si="3" ref="N22:W22">SUM(N20:N21)</f>
        <v>5.186</v>
      </c>
      <c r="O22" s="53">
        <f t="shared" si="3"/>
        <v>4.455</v>
      </c>
      <c r="P22" s="53">
        <f t="shared" si="3"/>
        <v>3.178</v>
      </c>
      <c r="Q22" s="53">
        <f t="shared" si="3"/>
        <v>1.423</v>
      </c>
      <c r="R22" s="53">
        <f t="shared" si="3"/>
        <v>6.808</v>
      </c>
      <c r="S22" s="53">
        <f t="shared" si="3"/>
        <v>2.322</v>
      </c>
      <c r="T22" s="53">
        <f t="shared" si="3"/>
        <v>0.13</v>
      </c>
      <c r="U22" s="53">
        <f t="shared" si="3"/>
        <v>4.766000000000002</v>
      </c>
      <c r="V22" s="53">
        <f t="shared" si="3"/>
        <v>9.046999999999997</v>
      </c>
      <c r="W22" s="54">
        <f t="shared" si="3"/>
        <v>7.807000000000009</v>
      </c>
      <c r="X22" s="54">
        <f>SUM(N22:W22)</f>
        <v>45.12200000000001</v>
      </c>
    </row>
    <row r="23" spans="2:24" ht="4.5" customHeight="1">
      <c r="B23" s="191"/>
      <c r="C23" s="4"/>
      <c r="D23" s="11"/>
      <c r="E23" s="11"/>
      <c r="F23" s="11"/>
      <c r="G23" s="11"/>
      <c r="H23" s="11"/>
      <c r="I23" s="11"/>
      <c r="J23" s="11"/>
      <c r="K23" s="11"/>
      <c r="L23" s="11">
        <f t="shared" si="0"/>
        <v>0</v>
      </c>
      <c r="M23" s="132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69"/>
    </row>
    <row r="24" spans="2:24" ht="18" customHeight="1">
      <c r="B24" s="191"/>
      <c r="C24" s="22" t="s">
        <v>188</v>
      </c>
      <c r="D24" s="26">
        <v>0</v>
      </c>
      <c r="E24" s="26">
        <v>0</v>
      </c>
      <c r="F24" s="26">
        <v>3</v>
      </c>
      <c r="G24" s="26">
        <v>6</v>
      </c>
      <c r="H24" s="26">
        <v>8</v>
      </c>
      <c r="I24" s="26">
        <v>7</v>
      </c>
      <c r="J24" s="26">
        <v>3</v>
      </c>
      <c r="K24" s="26">
        <v>1</v>
      </c>
      <c r="L24" s="26">
        <f t="shared" si="0"/>
        <v>28</v>
      </c>
      <c r="M24" s="159"/>
      <c r="N24" s="26">
        <v>0</v>
      </c>
      <c r="O24" s="26">
        <v>0</v>
      </c>
      <c r="P24" s="26">
        <v>0</v>
      </c>
      <c r="Q24" s="26">
        <v>0</v>
      </c>
      <c r="R24" s="26">
        <v>2</v>
      </c>
      <c r="S24" s="26">
        <v>3</v>
      </c>
      <c r="T24" s="26">
        <v>9</v>
      </c>
      <c r="U24" s="26">
        <v>1</v>
      </c>
      <c r="V24" s="26">
        <v>0</v>
      </c>
      <c r="W24" s="31">
        <v>0</v>
      </c>
      <c r="X24" s="31">
        <f>SUM(N24:W24)</f>
        <v>15</v>
      </c>
    </row>
    <row r="25" spans="2:24" ht="4.5" customHeight="1">
      <c r="B25" s="191"/>
      <c r="C25" s="4"/>
      <c r="D25" s="11"/>
      <c r="E25" s="11"/>
      <c r="F25" s="11"/>
      <c r="G25" s="11"/>
      <c r="H25" s="11"/>
      <c r="I25" s="11"/>
      <c r="J25" s="11"/>
      <c r="K25" s="11"/>
      <c r="L25" s="11">
        <f t="shared" si="0"/>
        <v>0</v>
      </c>
      <c r="M25" s="132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69"/>
    </row>
    <row r="26" spans="2:24" ht="18" customHeight="1">
      <c r="B26" s="191"/>
      <c r="C26" s="22" t="s">
        <v>30</v>
      </c>
      <c r="D26" s="26">
        <v>4</v>
      </c>
      <c r="E26" s="26">
        <v>5</v>
      </c>
      <c r="F26" s="26">
        <v>4</v>
      </c>
      <c r="G26" s="26">
        <v>3</v>
      </c>
      <c r="H26" s="26">
        <v>4</v>
      </c>
      <c r="I26" s="26">
        <v>2</v>
      </c>
      <c r="J26" s="26">
        <v>6</v>
      </c>
      <c r="K26" s="26">
        <v>8</v>
      </c>
      <c r="L26" s="26">
        <f t="shared" si="0"/>
        <v>36</v>
      </c>
      <c r="M26" s="159"/>
      <c r="N26" s="26">
        <v>5</v>
      </c>
      <c r="O26" s="26">
        <v>1</v>
      </c>
      <c r="P26" s="26">
        <v>4</v>
      </c>
      <c r="Q26" s="26">
        <v>0</v>
      </c>
      <c r="R26" s="26">
        <v>1</v>
      </c>
      <c r="S26" s="26">
        <v>2</v>
      </c>
      <c r="T26" s="26">
        <v>5</v>
      </c>
      <c r="U26" s="26">
        <v>0</v>
      </c>
      <c r="V26" s="26">
        <v>1</v>
      </c>
      <c r="W26" s="31">
        <v>0</v>
      </c>
      <c r="X26" s="28">
        <f>SUM(N26:W26)</f>
        <v>19</v>
      </c>
    </row>
    <row r="27" spans="2:24" ht="4.5" customHeight="1">
      <c r="B27" s="191"/>
      <c r="C27" s="4"/>
      <c r="D27" s="11"/>
      <c r="E27" s="11"/>
      <c r="F27" s="11"/>
      <c r="G27" s="11"/>
      <c r="H27" s="11"/>
      <c r="I27" s="11"/>
      <c r="J27" s="11"/>
      <c r="K27" s="11"/>
      <c r="L27" s="11">
        <f t="shared" si="0"/>
        <v>0</v>
      </c>
      <c r="M27" s="132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69"/>
    </row>
    <row r="28" spans="2:24" ht="18" customHeight="1" thickBot="1">
      <c r="B28" s="225"/>
      <c r="C28" s="41" t="s">
        <v>31</v>
      </c>
      <c r="D28" s="42">
        <v>0</v>
      </c>
      <c r="E28" s="42">
        <v>0</v>
      </c>
      <c r="F28" s="42">
        <v>0</v>
      </c>
      <c r="G28" s="42">
        <v>4</v>
      </c>
      <c r="H28" s="42">
        <v>0</v>
      </c>
      <c r="I28" s="42">
        <v>0</v>
      </c>
      <c r="J28" s="42">
        <v>3</v>
      </c>
      <c r="K28" s="42">
        <v>0</v>
      </c>
      <c r="L28" s="42">
        <f t="shared" si="0"/>
        <v>7</v>
      </c>
      <c r="M28" s="163"/>
      <c r="N28" s="42">
        <v>2</v>
      </c>
      <c r="O28" s="42">
        <v>0</v>
      </c>
      <c r="P28" s="42">
        <v>0</v>
      </c>
      <c r="Q28" s="42">
        <v>0</v>
      </c>
      <c r="R28" s="42">
        <v>2</v>
      </c>
      <c r="S28" s="42">
        <v>2</v>
      </c>
      <c r="T28" s="42">
        <v>2</v>
      </c>
      <c r="U28" s="42">
        <v>0</v>
      </c>
      <c r="V28" s="42">
        <v>0</v>
      </c>
      <c r="W28" s="43">
        <v>0</v>
      </c>
      <c r="X28" s="30">
        <f>SUM(N28:W28)</f>
        <v>8</v>
      </c>
    </row>
    <row r="29" spans="2:24" ht="18.75" thickBot="1">
      <c r="B29" s="36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132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2:24" ht="18" customHeight="1">
      <c r="B30" s="217" t="s">
        <v>36</v>
      </c>
      <c r="C30" s="47" t="s">
        <v>42</v>
      </c>
      <c r="D30" s="13"/>
      <c r="E30" s="13"/>
      <c r="F30" s="13"/>
      <c r="G30" s="13"/>
      <c r="H30" s="13"/>
      <c r="I30" s="13"/>
      <c r="J30" s="13"/>
      <c r="K30" s="13"/>
      <c r="L30" s="164"/>
      <c r="M30" s="161"/>
      <c r="N30" s="13"/>
      <c r="O30" s="13"/>
      <c r="P30" s="13"/>
      <c r="Q30" s="13"/>
      <c r="R30" s="13"/>
      <c r="S30" s="13"/>
      <c r="T30" s="13"/>
      <c r="U30" s="13"/>
      <c r="V30" s="13"/>
      <c r="W30" s="14"/>
      <c r="X30" s="171"/>
    </row>
    <row r="31" spans="2:24" ht="18" customHeight="1">
      <c r="B31" s="218"/>
      <c r="C31" s="22" t="s">
        <v>18</v>
      </c>
      <c r="D31" s="24">
        <v>0.365</v>
      </c>
      <c r="E31" s="24">
        <v>0.47</v>
      </c>
      <c r="F31" s="24">
        <v>1.003</v>
      </c>
      <c r="G31" s="24">
        <v>0.366</v>
      </c>
      <c r="H31" s="24">
        <v>2.275</v>
      </c>
      <c r="I31" s="24">
        <v>3.443</v>
      </c>
      <c r="J31" s="24">
        <v>0.369</v>
      </c>
      <c r="K31" s="24">
        <v>0</v>
      </c>
      <c r="L31" s="24">
        <f t="shared" si="0"/>
        <v>8.290999999999999</v>
      </c>
      <c r="M31" s="162"/>
      <c r="N31" s="24">
        <v>0</v>
      </c>
      <c r="O31" s="24">
        <v>0.561</v>
      </c>
      <c r="P31" s="24">
        <v>0.56</v>
      </c>
      <c r="Q31" s="24">
        <v>0.422</v>
      </c>
      <c r="R31" s="24">
        <v>0.561</v>
      </c>
      <c r="S31" s="24">
        <v>1.119</v>
      </c>
      <c r="T31" s="24">
        <v>2.758</v>
      </c>
      <c r="U31" s="24">
        <v>0.5989999999999895</v>
      </c>
      <c r="V31" s="24">
        <v>0.6899999999999977</v>
      </c>
      <c r="W31" s="25">
        <v>3.0199999999999965</v>
      </c>
      <c r="X31" s="54">
        <f>SUM(N31:W31)</f>
        <v>10.289999999999983</v>
      </c>
    </row>
    <row r="32" spans="2:24" ht="18" customHeight="1">
      <c r="B32" s="218"/>
      <c r="C32" s="22" t="s">
        <v>19</v>
      </c>
      <c r="D32" s="24">
        <v>3.113</v>
      </c>
      <c r="E32" s="24">
        <v>1.557</v>
      </c>
      <c r="F32" s="24">
        <v>0.915</v>
      </c>
      <c r="G32" s="24">
        <v>6.479</v>
      </c>
      <c r="H32" s="24">
        <v>2.197</v>
      </c>
      <c r="I32" s="24">
        <v>2.908</v>
      </c>
      <c r="J32" s="24">
        <v>2.051</v>
      </c>
      <c r="K32" s="24">
        <v>0</v>
      </c>
      <c r="L32" s="24">
        <f t="shared" si="0"/>
        <v>19.22</v>
      </c>
      <c r="M32" s="162"/>
      <c r="N32" s="24">
        <v>0</v>
      </c>
      <c r="O32" s="24">
        <v>0</v>
      </c>
      <c r="P32" s="24">
        <v>0</v>
      </c>
      <c r="Q32" s="24">
        <v>1.677</v>
      </c>
      <c r="R32" s="24">
        <v>0</v>
      </c>
      <c r="S32" s="24">
        <v>1.9</v>
      </c>
      <c r="T32" s="24">
        <v>0</v>
      </c>
      <c r="U32" s="24">
        <v>0</v>
      </c>
      <c r="V32" s="24">
        <v>0</v>
      </c>
      <c r="W32" s="25">
        <v>0</v>
      </c>
      <c r="X32" s="54">
        <f>SUM(N32:W32)</f>
        <v>3.577</v>
      </c>
    </row>
    <row r="33" spans="2:24" ht="18" customHeight="1">
      <c r="B33" s="218"/>
      <c r="C33" s="22" t="s">
        <v>20</v>
      </c>
      <c r="D33" s="53">
        <f aca="true" t="shared" si="4" ref="D33:K33">SUM(D31:D32)</f>
        <v>3.4779999999999998</v>
      </c>
      <c r="E33" s="53">
        <f t="shared" si="4"/>
        <v>2.027</v>
      </c>
      <c r="F33" s="53">
        <f t="shared" si="4"/>
        <v>1.918</v>
      </c>
      <c r="G33" s="53">
        <f t="shared" si="4"/>
        <v>6.845</v>
      </c>
      <c r="H33" s="53">
        <f t="shared" si="4"/>
        <v>4.4719999999999995</v>
      </c>
      <c r="I33" s="53">
        <f t="shared" si="4"/>
        <v>6.351</v>
      </c>
      <c r="J33" s="53">
        <f t="shared" si="4"/>
        <v>2.42</v>
      </c>
      <c r="K33" s="53">
        <f t="shared" si="4"/>
        <v>0</v>
      </c>
      <c r="L33" s="53">
        <f t="shared" si="0"/>
        <v>27.511000000000003</v>
      </c>
      <c r="M33" s="158"/>
      <c r="N33" s="53">
        <f aca="true" t="shared" si="5" ref="N33:W33">SUM(N31:N32)</f>
        <v>0</v>
      </c>
      <c r="O33" s="53">
        <f t="shared" si="5"/>
        <v>0.561</v>
      </c>
      <c r="P33" s="53">
        <f t="shared" si="5"/>
        <v>0.56</v>
      </c>
      <c r="Q33" s="53">
        <f t="shared" si="5"/>
        <v>2.099</v>
      </c>
      <c r="R33" s="53">
        <f t="shared" si="5"/>
        <v>0.561</v>
      </c>
      <c r="S33" s="53">
        <f t="shared" si="5"/>
        <v>3.019</v>
      </c>
      <c r="T33" s="53">
        <f t="shared" si="5"/>
        <v>2.758</v>
      </c>
      <c r="U33" s="53">
        <f t="shared" si="5"/>
        <v>0.5989999999999895</v>
      </c>
      <c r="V33" s="53">
        <f t="shared" si="5"/>
        <v>0.6899999999999977</v>
      </c>
      <c r="W33" s="54">
        <f t="shared" si="5"/>
        <v>3.0199999999999965</v>
      </c>
      <c r="X33" s="54">
        <f>SUM(N33:W33)</f>
        <v>13.866999999999983</v>
      </c>
    </row>
    <row r="34" spans="2:24" ht="4.5" customHeight="1">
      <c r="B34" s="218"/>
      <c r="C34" s="4"/>
      <c r="D34" s="11"/>
      <c r="E34" s="11"/>
      <c r="F34" s="11"/>
      <c r="G34" s="11"/>
      <c r="H34" s="11"/>
      <c r="I34" s="11"/>
      <c r="J34" s="11"/>
      <c r="K34" s="11"/>
      <c r="L34" s="11">
        <f t="shared" si="0"/>
        <v>0</v>
      </c>
      <c r="M34" s="132"/>
      <c r="N34" s="11"/>
      <c r="O34" s="11"/>
      <c r="P34" s="11"/>
      <c r="Q34" s="11"/>
      <c r="R34" s="11"/>
      <c r="S34" s="11"/>
      <c r="T34" s="11"/>
      <c r="U34" s="11"/>
      <c r="V34" s="11"/>
      <c r="W34" s="12"/>
      <c r="X34" s="169"/>
    </row>
    <row r="35" spans="2:24" ht="18" customHeight="1">
      <c r="B35" s="218"/>
      <c r="C35" s="22" t="s">
        <v>188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1</v>
      </c>
      <c r="J35" s="26">
        <v>0</v>
      </c>
      <c r="K35" s="26">
        <v>2</v>
      </c>
      <c r="L35" s="26">
        <f t="shared" si="0"/>
        <v>3</v>
      </c>
      <c r="M35" s="159"/>
      <c r="N35" s="26">
        <v>0</v>
      </c>
      <c r="O35" s="26">
        <v>0</v>
      </c>
      <c r="P35" s="26">
        <v>1</v>
      </c>
      <c r="Q35" s="26">
        <v>0</v>
      </c>
      <c r="R35" s="26">
        <v>0</v>
      </c>
      <c r="S35" s="26">
        <v>0</v>
      </c>
      <c r="T35" s="26">
        <v>2</v>
      </c>
      <c r="U35" s="26">
        <v>3</v>
      </c>
      <c r="V35" s="26">
        <v>0</v>
      </c>
      <c r="W35" s="31">
        <v>0</v>
      </c>
      <c r="X35" s="31">
        <f>SUM(N35:W35)</f>
        <v>6</v>
      </c>
    </row>
    <row r="36" spans="2:24" ht="4.5" customHeight="1">
      <c r="B36" s="218"/>
      <c r="C36" s="4"/>
      <c r="D36" s="11"/>
      <c r="E36" s="11"/>
      <c r="F36" s="11"/>
      <c r="G36" s="11"/>
      <c r="H36" s="11"/>
      <c r="I36" s="11"/>
      <c r="J36" s="11"/>
      <c r="K36" s="11"/>
      <c r="L36" s="11">
        <f t="shared" si="0"/>
        <v>0</v>
      </c>
      <c r="M36" s="132"/>
      <c r="N36" s="11"/>
      <c r="O36" s="11"/>
      <c r="P36" s="11"/>
      <c r="Q36" s="11"/>
      <c r="R36" s="11"/>
      <c r="S36" s="11"/>
      <c r="T36" s="11"/>
      <c r="U36" s="11"/>
      <c r="V36" s="11"/>
      <c r="W36" s="12"/>
      <c r="X36" s="169"/>
    </row>
    <row r="37" spans="2:24" ht="18" customHeight="1">
      <c r="B37" s="218"/>
      <c r="C37" s="22" t="s">
        <v>30</v>
      </c>
      <c r="D37" s="26"/>
      <c r="E37" s="26">
        <v>3</v>
      </c>
      <c r="F37" s="26">
        <v>3</v>
      </c>
      <c r="G37" s="26">
        <v>3</v>
      </c>
      <c r="H37" s="26">
        <v>1</v>
      </c>
      <c r="I37" s="26">
        <v>1</v>
      </c>
      <c r="J37" s="26">
        <v>2</v>
      </c>
      <c r="K37" s="26">
        <v>3</v>
      </c>
      <c r="L37" s="26">
        <f t="shared" si="0"/>
        <v>16</v>
      </c>
      <c r="M37" s="159"/>
      <c r="N37" s="26">
        <v>3</v>
      </c>
      <c r="O37" s="26">
        <v>2</v>
      </c>
      <c r="P37" s="26">
        <v>4</v>
      </c>
      <c r="Q37" s="26">
        <v>3</v>
      </c>
      <c r="R37" s="26">
        <v>4</v>
      </c>
      <c r="S37" s="26">
        <v>3</v>
      </c>
      <c r="T37" s="26">
        <v>1</v>
      </c>
      <c r="U37" s="26">
        <v>2</v>
      </c>
      <c r="V37" s="26">
        <v>0</v>
      </c>
      <c r="W37" s="31">
        <v>0</v>
      </c>
      <c r="X37" s="28">
        <f>SUM(N37:W37)</f>
        <v>22</v>
      </c>
    </row>
    <row r="38" spans="2:24" ht="4.5" customHeight="1">
      <c r="B38" s="218"/>
      <c r="C38" s="4"/>
      <c r="D38" s="11"/>
      <c r="E38" s="11"/>
      <c r="F38" s="11"/>
      <c r="G38" s="11"/>
      <c r="H38" s="11"/>
      <c r="I38" s="11"/>
      <c r="J38" s="11"/>
      <c r="K38" s="11"/>
      <c r="L38" s="11">
        <f t="shared" si="0"/>
        <v>0</v>
      </c>
      <c r="M38" s="132"/>
      <c r="N38" s="11"/>
      <c r="O38" s="11"/>
      <c r="P38" s="11"/>
      <c r="Q38" s="11"/>
      <c r="R38" s="11"/>
      <c r="S38" s="11"/>
      <c r="T38" s="11"/>
      <c r="U38" s="11"/>
      <c r="V38" s="11"/>
      <c r="W38" s="12"/>
      <c r="X38" s="169"/>
    </row>
    <row r="39" spans="2:24" ht="18" customHeight="1" thickBot="1">
      <c r="B39" s="219"/>
      <c r="C39" s="41" t="s">
        <v>31</v>
      </c>
      <c r="D39" s="44">
        <v>0</v>
      </c>
      <c r="E39" s="44">
        <v>1</v>
      </c>
      <c r="F39" s="44">
        <v>0</v>
      </c>
      <c r="G39" s="44">
        <v>2</v>
      </c>
      <c r="H39" s="44">
        <v>0</v>
      </c>
      <c r="I39" s="44">
        <v>2</v>
      </c>
      <c r="J39" s="44">
        <v>0</v>
      </c>
      <c r="K39" s="44">
        <v>0</v>
      </c>
      <c r="L39" s="44">
        <f t="shared" si="0"/>
        <v>5</v>
      </c>
      <c r="M39" s="159"/>
      <c r="N39" s="44">
        <v>0</v>
      </c>
      <c r="O39" s="44">
        <v>0</v>
      </c>
      <c r="P39" s="44">
        <v>2</v>
      </c>
      <c r="Q39" s="44">
        <v>0</v>
      </c>
      <c r="R39" s="44">
        <v>0</v>
      </c>
      <c r="S39" s="44">
        <v>0</v>
      </c>
      <c r="T39" s="44">
        <v>1</v>
      </c>
      <c r="U39" s="44">
        <v>1</v>
      </c>
      <c r="V39" s="44">
        <v>0</v>
      </c>
      <c r="W39" s="45">
        <v>0</v>
      </c>
      <c r="X39" s="30">
        <f>SUM(N39:W39)</f>
        <v>4</v>
      </c>
    </row>
    <row r="40" spans="2:24" ht="18.75" thickBot="1">
      <c r="B40" s="36"/>
      <c r="C40" s="39"/>
      <c r="D40" s="46"/>
      <c r="E40" s="46"/>
      <c r="F40" s="46"/>
      <c r="G40" s="46"/>
      <c r="H40" s="46"/>
      <c r="I40" s="46"/>
      <c r="J40" s="46"/>
      <c r="K40" s="46"/>
      <c r="L40" s="46"/>
      <c r="M40" s="5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0"/>
    </row>
    <row r="41" spans="2:24" ht="18" customHeight="1">
      <c r="B41" s="237" t="s">
        <v>102</v>
      </c>
      <c r="C41" s="47" t="s">
        <v>42</v>
      </c>
      <c r="D41" s="13"/>
      <c r="E41" s="13"/>
      <c r="F41" s="13"/>
      <c r="G41" s="13"/>
      <c r="H41" s="13"/>
      <c r="I41" s="13"/>
      <c r="J41" s="13"/>
      <c r="K41" s="13"/>
      <c r="L41" s="164"/>
      <c r="M41" s="161"/>
      <c r="N41" s="13"/>
      <c r="O41" s="13"/>
      <c r="P41" s="13"/>
      <c r="Q41" s="13"/>
      <c r="R41" s="13"/>
      <c r="S41" s="13"/>
      <c r="T41" s="13"/>
      <c r="U41" s="13"/>
      <c r="V41" s="13"/>
      <c r="W41" s="14"/>
      <c r="X41" s="171"/>
    </row>
    <row r="42" spans="2:24" ht="18" customHeight="1">
      <c r="B42" s="221"/>
      <c r="C42" s="22" t="s">
        <v>18</v>
      </c>
      <c r="D42" s="24">
        <v>0</v>
      </c>
      <c r="E42" s="24">
        <v>3.4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f t="shared" si="0"/>
        <v>3.4</v>
      </c>
      <c r="M42" s="162"/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5">
        <v>0</v>
      </c>
      <c r="X42" s="54">
        <f>SUM(N42:W42)</f>
        <v>0</v>
      </c>
    </row>
    <row r="43" spans="2:24" ht="18" customHeight="1">
      <c r="B43" s="221"/>
      <c r="C43" s="22" t="s">
        <v>19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f t="shared" si="0"/>
        <v>0</v>
      </c>
      <c r="M43" s="162"/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5">
        <v>0</v>
      </c>
      <c r="X43" s="54">
        <f>SUM(N43:W43)</f>
        <v>0</v>
      </c>
    </row>
    <row r="44" spans="2:24" ht="18" customHeight="1">
      <c r="B44" s="221"/>
      <c r="C44" s="22" t="s">
        <v>20</v>
      </c>
      <c r="D44" s="53">
        <f>SUM(D42:D43)</f>
        <v>0</v>
      </c>
      <c r="E44" s="53">
        <f aca="true" t="shared" si="6" ref="E44:J44">SUM(E42:E43)</f>
        <v>3.4</v>
      </c>
      <c r="F44" s="53">
        <f t="shared" si="6"/>
        <v>0</v>
      </c>
      <c r="G44" s="53">
        <f t="shared" si="6"/>
        <v>0</v>
      </c>
      <c r="H44" s="53">
        <f t="shared" si="6"/>
        <v>0</v>
      </c>
      <c r="I44" s="53">
        <f t="shared" si="6"/>
        <v>0</v>
      </c>
      <c r="J44" s="53">
        <f t="shared" si="6"/>
        <v>0</v>
      </c>
      <c r="K44" s="53">
        <f>SUM(K42:K43)</f>
        <v>0</v>
      </c>
      <c r="L44" s="53">
        <f t="shared" si="0"/>
        <v>3.4</v>
      </c>
      <c r="M44" s="158"/>
      <c r="N44" s="53">
        <f aca="true" t="shared" si="7" ref="N44:W44">SUM(N42:N43)</f>
        <v>0</v>
      </c>
      <c r="O44" s="53">
        <f t="shared" si="7"/>
        <v>0</v>
      </c>
      <c r="P44" s="53">
        <f t="shared" si="7"/>
        <v>0</v>
      </c>
      <c r="Q44" s="53">
        <f t="shared" si="7"/>
        <v>0</v>
      </c>
      <c r="R44" s="53">
        <f t="shared" si="7"/>
        <v>0</v>
      </c>
      <c r="S44" s="53">
        <f t="shared" si="7"/>
        <v>0</v>
      </c>
      <c r="T44" s="53">
        <f t="shared" si="7"/>
        <v>0</v>
      </c>
      <c r="U44" s="53">
        <f t="shared" si="7"/>
        <v>0</v>
      </c>
      <c r="V44" s="53">
        <f t="shared" si="7"/>
        <v>0</v>
      </c>
      <c r="W44" s="54">
        <f t="shared" si="7"/>
        <v>0</v>
      </c>
      <c r="X44" s="54">
        <f>SUM(N44:W44)</f>
        <v>0</v>
      </c>
    </row>
    <row r="45" spans="2:24" ht="4.5" customHeight="1">
      <c r="B45" s="221"/>
      <c r="C45" s="4"/>
      <c r="D45" s="11"/>
      <c r="E45" s="11"/>
      <c r="F45" s="11"/>
      <c r="G45" s="11"/>
      <c r="H45" s="11"/>
      <c r="I45" s="11"/>
      <c r="J45" s="11"/>
      <c r="K45" s="11"/>
      <c r="L45" s="11">
        <f t="shared" si="0"/>
        <v>0</v>
      </c>
      <c r="M45" s="132"/>
      <c r="N45" s="11"/>
      <c r="O45" s="11"/>
      <c r="P45" s="11"/>
      <c r="Q45" s="11"/>
      <c r="R45" s="11"/>
      <c r="S45" s="11"/>
      <c r="T45" s="11"/>
      <c r="U45" s="11"/>
      <c r="V45" s="11"/>
      <c r="W45" s="12"/>
      <c r="X45" s="169"/>
    </row>
    <row r="46" spans="2:24" ht="18" customHeight="1">
      <c r="B46" s="221"/>
      <c r="C46" s="22" t="s">
        <v>188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f t="shared" si="0"/>
        <v>0</v>
      </c>
      <c r="M46" s="159"/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31">
        <v>0</v>
      </c>
      <c r="X46" s="31">
        <f>SUM(N46:W46)</f>
        <v>0</v>
      </c>
    </row>
    <row r="47" spans="2:24" ht="4.5" customHeight="1">
      <c r="B47" s="221"/>
      <c r="C47" s="4"/>
      <c r="D47" s="11"/>
      <c r="E47" s="11"/>
      <c r="F47" s="11"/>
      <c r="G47" s="11"/>
      <c r="H47" s="11"/>
      <c r="I47" s="11"/>
      <c r="J47" s="11"/>
      <c r="K47" s="11"/>
      <c r="L47" s="11">
        <f t="shared" si="0"/>
        <v>0</v>
      </c>
      <c r="M47" s="132"/>
      <c r="N47" s="11"/>
      <c r="O47" s="11"/>
      <c r="P47" s="11"/>
      <c r="Q47" s="11"/>
      <c r="R47" s="11"/>
      <c r="S47" s="11"/>
      <c r="T47" s="11"/>
      <c r="U47" s="11"/>
      <c r="V47" s="11"/>
      <c r="W47" s="12"/>
      <c r="X47" s="169"/>
    </row>
    <row r="48" spans="2:24" ht="18" customHeight="1">
      <c r="B48" s="221"/>
      <c r="C48" s="22" t="s">
        <v>30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f t="shared" si="0"/>
        <v>0</v>
      </c>
      <c r="M48" s="159"/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31">
        <v>0</v>
      </c>
      <c r="X48" s="28">
        <f>SUM(N48:W48)</f>
        <v>0</v>
      </c>
    </row>
    <row r="49" spans="2:24" ht="4.5" customHeight="1">
      <c r="B49" s="221"/>
      <c r="C49" s="4"/>
      <c r="D49" s="11"/>
      <c r="E49" s="11"/>
      <c r="F49" s="11"/>
      <c r="G49" s="11"/>
      <c r="H49" s="11"/>
      <c r="I49" s="11"/>
      <c r="J49" s="11"/>
      <c r="K49" s="11"/>
      <c r="L49" s="11">
        <f t="shared" si="0"/>
        <v>0</v>
      </c>
      <c r="M49" s="132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169"/>
    </row>
    <row r="50" spans="2:24" ht="18" customHeight="1" thickBot="1">
      <c r="B50" s="222"/>
      <c r="C50" s="23" t="s">
        <v>31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f t="shared" si="0"/>
        <v>0</v>
      </c>
      <c r="M50" s="159"/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30">
        <v>0</v>
      </c>
      <c r="X50" s="30">
        <f>SUM(N50:W50)</f>
        <v>0</v>
      </c>
    </row>
    <row r="51" spans="2:24" ht="18" customHeight="1" thickBot="1">
      <c r="B51" s="68"/>
      <c r="C51" s="63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170"/>
    </row>
    <row r="52" spans="2:24" ht="18" customHeight="1">
      <c r="B52" s="220" t="s">
        <v>37</v>
      </c>
      <c r="C52" s="47" t="s">
        <v>42</v>
      </c>
      <c r="D52" s="13"/>
      <c r="E52" s="13"/>
      <c r="F52" s="13"/>
      <c r="G52" s="13"/>
      <c r="H52" s="13"/>
      <c r="I52" s="13"/>
      <c r="J52" s="13"/>
      <c r="K52" s="13"/>
      <c r="L52" s="164"/>
      <c r="M52" s="161"/>
      <c r="N52" s="13"/>
      <c r="O52" s="13"/>
      <c r="P52" s="13"/>
      <c r="Q52" s="13"/>
      <c r="R52" s="13"/>
      <c r="S52" s="13"/>
      <c r="T52" s="13"/>
      <c r="U52" s="13"/>
      <c r="V52" s="13"/>
      <c r="W52" s="14"/>
      <c r="X52" s="171"/>
    </row>
    <row r="53" spans="2:26" ht="18" customHeight="1">
      <c r="B53" s="221"/>
      <c r="C53" s="48" t="s">
        <v>18</v>
      </c>
      <c r="D53" s="24">
        <f>SUM(D9,D20,D31,D42)</f>
        <v>6.521</v>
      </c>
      <c r="E53" s="24">
        <f aca="true" t="shared" si="8" ref="E53:V53">SUM(E9,E20,E31,E42)</f>
        <v>13.347</v>
      </c>
      <c r="F53" s="24">
        <f t="shared" si="8"/>
        <v>12.593</v>
      </c>
      <c r="G53" s="24">
        <f t="shared" si="8"/>
        <v>9.6</v>
      </c>
      <c r="H53" s="24">
        <f t="shared" si="8"/>
        <v>5.336</v>
      </c>
      <c r="I53" s="24">
        <f t="shared" si="8"/>
        <v>6.359999999999999</v>
      </c>
      <c r="J53" s="24">
        <f t="shared" si="8"/>
        <v>4.024</v>
      </c>
      <c r="K53" s="24">
        <f t="shared" si="8"/>
        <v>3.455</v>
      </c>
      <c r="L53" s="24">
        <f t="shared" si="0"/>
        <v>61.236</v>
      </c>
      <c r="M53" s="162"/>
      <c r="N53" s="24">
        <f t="shared" si="8"/>
        <v>5.162</v>
      </c>
      <c r="O53" s="24">
        <f t="shared" si="8"/>
        <v>4.583</v>
      </c>
      <c r="P53" s="24">
        <f t="shared" si="8"/>
        <v>4.084</v>
      </c>
      <c r="Q53" s="24">
        <f t="shared" si="8"/>
        <v>2.044</v>
      </c>
      <c r="R53" s="24">
        <f t="shared" si="8"/>
        <v>6.663</v>
      </c>
      <c r="S53" s="24">
        <f t="shared" si="8"/>
        <v>4.528</v>
      </c>
      <c r="T53" s="24">
        <f t="shared" si="8"/>
        <v>3.138</v>
      </c>
      <c r="U53" s="24">
        <f t="shared" si="8"/>
        <v>4.263999999999985</v>
      </c>
      <c r="V53" s="24">
        <f t="shared" si="8"/>
        <v>4.262999999999998</v>
      </c>
      <c r="W53" s="25">
        <f>SUM(W9,W20,W31,W42)</f>
        <v>5.503999999999998</v>
      </c>
      <c r="X53" s="54">
        <f>SUM(N53:W53)</f>
        <v>44.232999999999976</v>
      </c>
      <c r="Z53" s="35"/>
    </row>
    <row r="54" spans="2:26" ht="18" customHeight="1">
      <c r="B54" s="221"/>
      <c r="C54" s="48" t="s">
        <v>19</v>
      </c>
      <c r="D54" s="24">
        <f>SUM(D10,D21,D32,D42)</f>
        <v>3.113</v>
      </c>
      <c r="E54" s="24">
        <f aca="true" t="shared" si="9" ref="E54:V54">SUM(E10,E21,E32,E42)</f>
        <v>4.957</v>
      </c>
      <c r="F54" s="24">
        <f t="shared" si="9"/>
        <v>1.8679999999999999</v>
      </c>
      <c r="G54" s="24">
        <f t="shared" si="9"/>
        <v>8.613</v>
      </c>
      <c r="H54" s="24">
        <f t="shared" si="9"/>
        <v>10.116</v>
      </c>
      <c r="I54" s="24">
        <f t="shared" si="9"/>
        <v>6.337</v>
      </c>
      <c r="J54" s="24">
        <f t="shared" si="9"/>
        <v>4.694</v>
      </c>
      <c r="K54" s="24">
        <f t="shared" si="9"/>
        <v>1.145</v>
      </c>
      <c r="L54" s="24">
        <f t="shared" si="0"/>
        <v>40.84300000000001</v>
      </c>
      <c r="M54" s="162"/>
      <c r="N54" s="24">
        <f t="shared" si="9"/>
        <v>1.377</v>
      </c>
      <c r="O54" s="24">
        <f t="shared" si="9"/>
        <v>1.622</v>
      </c>
      <c r="P54" s="24">
        <f t="shared" si="9"/>
        <v>0.696</v>
      </c>
      <c r="Q54" s="24">
        <f t="shared" si="9"/>
        <v>2.114</v>
      </c>
      <c r="R54" s="24">
        <f t="shared" si="9"/>
        <v>1.2169999999999999</v>
      </c>
      <c r="S54" s="24">
        <f t="shared" si="9"/>
        <v>1.9</v>
      </c>
      <c r="T54" s="24">
        <f t="shared" si="9"/>
        <v>0</v>
      </c>
      <c r="U54" s="24">
        <f t="shared" si="9"/>
        <v>1.7000000000000026</v>
      </c>
      <c r="V54" s="24">
        <f t="shared" si="9"/>
        <v>6</v>
      </c>
      <c r="W54" s="25">
        <f>SUM(W10,W21,W32,W43)</f>
        <v>6.5</v>
      </c>
      <c r="X54" s="54">
        <f>SUM(N54:W54)</f>
        <v>23.126000000000005</v>
      </c>
      <c r="Z54" s="35"/>
    </row>
    <row r="55" spans="2:26" ht="18" customHeight="1">
      <c r="B55" s="221"/>
      <c r="C55" s="48" t="s">
        <v>20</v>
      </c>
      <c r="D55" s="53">
        <f aca="true" t="shared" si="10" ref="D55:K55">SUM(D53:D54)</f>
        <v>9.634</v>
      </c>
      <c r="E55" s="53">
        <f t="shared" si="10"/>
        <v>18.304</v>
      </c>
      <c r="F55" s="53">
        <f t="shared" si="10"/>
        <v>14.461</v>
      </c>
      <c r="G55" s="53">
        <f t="shared" si="10"/>
        <v>18.213</v>
      </c>
      <c r="H55" s="53">
        <f t="shared" si="10"/>
        <v>15.452</v>
      </c>
      <c r="I55" s="53">
        <f t="shared" si="10"/>
        <v>12.697</v>
      </c>
      <c r="J55" s="53">
        <f t="shared" si="10"/>
        <v>8.718</v>
      </c>
      <c r="K55" s="53">
        <f t="shared" si="10"/>
        <v>4.6</v>
      </c>
      <c r="L55" s="53">
        <f t="shared" si="0"/>
        <v>102.07900000000001</v>
      </c>
      <c r="M55" s="158"/>
      <c r="N55" s="53">
        <f aca="true" t="shared" si="11" ref="N55:W55">SUM(N53:N54)</f>
        <v>6.539</v>
      </c>
      <c r="O55" s="53">
        <f t="shared" si="11"/>
        <v>6.205</v>
      </c>
      <c r="P55" s="53">
        <f t="shared" si="11"/>
        <v>4.779999999999999</v>
      </c>
      <c r="Q55" s="53">
        <f t="shared" si="11"/>
        <v>4.1579999999999995</v>
      </c>
      <c r="R55" s="53">
        <f t="shared" si="11"/>
        <v>7.88</v>
      </c>
      <c r="S55" s="53">
        <f t="shared" si="11"/>
        <v>6.427999999999999</v>
      </c>
      <c r="T55" s="53">
        <f t="shared" si="11"/>
        <v>3.138</v>
      </c>
      <c r="U55" s="53">
        <f t="shared" si="11"/>
        <v>5.963999999999988</v>
      </c>
      <c r="V55" s="53">
        <f t="shared" si="11"/>
        <v>10.262999999999998</v>
      </c>
      <c r="W55" s="54">
        <f t="shared" si="11"/>
        <v>12.003999999999998</v>
      </c>
      <c r="X55" s="54">
        <f>SUM(N55:W55)</f>
        <v>67.35899999999998</v>
      </c>
      <c r="Z55" s="35"/>
    </row>
    <row r="56" spans="2:24" ht="4.5" customHeight="1">
      <c r="B56" s="221"/>
      <c r="C56" s="4"/>
      <c r="D56" s="11"/>
      <c r="E56" s="11"/>
      <c r="F56" s="11"/>
      <c r="G56" s="11"/>
      <c r="H56" s="11"/>
      <c r="I56" s="11"/>
      <c r="J56" s="11"/>
      <c r="K56" s="11"/>
      <c r="L56" s="11">
        <f t="shared" si="0"/>
        <v>0</v>
      </c>
      <c r="M56" s="132"/>
      <c r="N56" s="11"/>
      <c r="O56" s="11"/>
      <c r="P56" s="11"/>
      <c r="Q56" s="11"/>
      <c r="R56" s="11"/>
      <c r="S56" s="11"/>
      <c r="T56" s="11"/>
      <c r="U56" s="11"/>
      <c r="V56" s="11"/>
      <c r="W56" s="12"/>
      <c r="X56" s="169"/>
    </row>
    <row r="57" spans="2:24" ht="18" customHeight="1">
      <c r="B57" s="221"/>
      <c r="C57" s="22" t="s">
        <v>188</v>
      </c>
      <c r="D57" s="32">
        <f>D13+D24+D35+D46</f>
        <v>0</v>
      </c>
      <c r="E57" s="32">
        <f aca="true" t="shared" si="12" ref="E57:V57">E13+E24+E35+E46</f>
        <v>0</v>
      </c>
      <c r="F57" s="32">
        <f t="shared" si="12"/>
        <v>3</v>
      </c>
      <c r="G57" s="32">
        <f t="shared" si="12"/>
        <v>6</v>
      </c>
      <c r="H57" s="32">
        <f t="shared" si="12"/>
        <v>10</v>
      </c>
      <c r="I57" s="32">
        <f t="shared" si="12"/>
        <v>10</v>
      </c>
      <c r="J57" s="32">
        <f t="shared" si="12"/>
        <v>3</v>
      </c>
      <c r="K57" s="32">
        <f t="shared" si="12"/>
        <v>3</v>
      </c>
      <c r="L57" s="32">
        <f t="shared" si="0"/>
        <v>35</v>
      </c>
      <c r="M57" s="163"/>
      <c r="N57" s="32">
        <f t="shared" si="12"/>
        <v>0</v>
      </c>
      <c r="O57" s="32">
        <f t="shared" si="12"/>
        <v>0</v>
      </c>
      <c r="P57" s="32">
        <f t="shared" si="12"/>
        <v>1</v>
      </c>
      <c r="Q57" s="32">
        <f t="shared" si="12"/>
        <v>2</v>
      </c>
      <c r="R57" s="32">
        <f t="shared" si="12"/>
        <v>3</v>
      </c>
      <c r="S57" s="32">
        <f t="shared" si="12"/>
        <v>3</v>
      </c>
      <c r="T57" s="32">
        <f t="shared" si="12"/>
        <v>12</v>
      </c>
      <c r="U57" s="32">
        <f t="shared" si="12"/>
        <v>6</v>
      </c>
      <c r="V57" s="32">
        <f t="shared" si="12"/>
        <v>0</v>
      </c>
      <c r="W57" s="33">
        <f>W13+W24+W35+W46</f>
        <v>0</v>
      </c>
      <c r="X57" s="31">
        <f>SUM(N57:W57)</f>
        <v>27</v>
      </c>
    </row>
    <row r="58" spans="2:24" ht="4.5" customHeight="1">
      <c r="B58" s="221"/>
      <c r="C58" s="4"/>
      <c r="D58" s="15"/>
      <c r="E58" s="15"/>
      <c r="F58" s="15"/>
      <c r="G58" s="15"/>
      <c r="H58" s="15"/>
      <c r="I58" s="15"/>
      <c r="J58" s="15"/>
      <c r="K58" s="15"/>
      <c r="L58" s="15">
        <f t="shared" si="0"/>
        <v>0</v>
      </c>
      <c r="M58" s="133"/>
      <c r="N58" s="15"/>
      <c r="O58" s="15"/>
      <c r="P58" s="15"/>
      <c r="Q58" s="15"/>
      <c r="R58" s="15"/>
      <c r="S58" s="15"/>
      <c r="T58" s="15"/>
      <c r="U58" s="15"/>
      <c r="V58" s="15"/>
      <c r="W58" s="16"/>
      <c r="X58" s="169"/>
    </row>
    <row r="59" spans="2:24" ht="18" customHeight="1">
      <c r="B59" s="221"/>
      <c r="C59" s="22" t="s">
        <v>30</v>
      </c>
      <c r="D59" s="32">
        <f>+D15+D26+D37+D46</f>
        <v>9</v>
      </c>
      <c r="E59" s="32">
        <f aca="true" t="shared" si="13" ref="E59:V59">+E15+E26+E37+E46</f>
        <v>11</v>
      </c>
      <c r="F59" s="32">
        <f t="shared" si="13"/>
        <v>9</v>
      </c>
      <c r="G59" s="32">
        <f t="shared" si="13"/>
        <v>6</v>
      </c>
      <c r="H59" s="32">
        <f t="shared" si="13"/>
        <v>9</v>
      </c>
      <c r="I59" s="32">
        <f t="shared" si="13"/>
        <v>6</v>
      </c>
      <c r="J59" s="32">
        <f t="shared" si="13"/>
        <v>11</v>
      </c>
      <c r="K59" s="32">
        <f t="shared" si="13"/>
        <v>14</v>
      </c>
      <c r="L59" s="32">
        <f t="shared" si="0"/>
        <v>75</v>
      </c>
      <c r="M59" s="163"/>
      <c r="N59" s="32">
        <f t="shared" si="13"/>
        <v>13</v>
      </c>
      <c r="O59" s="32">
        <f t="shared" si="13"/>
        <v>3</v>
      </c>
      <c r="P59" s="32">
        <f t="shared" si="13"/>
        <v>8</v>
      </c>
      <c r="Q59" s="32">
        <f t="shared" si="13"/>
        <v>4</v>
      </c>
      <c r="R59" s="32">
        <f t="shared" si="13"/>
        <v>6</v>
      </c>
      <c r="S59" s="32">
        <f t="shared" si="13"/>
        <v>6</v>
      </c>
      <c r="T59" s="32">
        <f t="shared" si="13"/>
        <v>7</v>
      </c>
      <c r="U59" s="32">
        <f t="shared" si="13"/>
        <v>4</v>
      </c>
      <c r="V59" s="32">
        <f t="shared" si="13"/>
        <v>4</v>
      </c>
      <c r="W59" s="33">
        <f>+W15+W26+W37+W46</f>
        <v>0</v>
      </c>
      <c r="X59" s="28">
        <f>SUM(N59:W59)</f>
        <v>55</v>
      </c>
    </row>
    <row r="60" spans="2:24" ht="4.5" customHeight="1">
      <c r="B60" s="221"/>
      <c r="C60" s="4"/>
      <c r="D60" s="15"/>
      <c r="E60" s="15"/>
      <c r="F60" s="15"/>
      <c r="G60" s="15"/>
      <c r="H60" s="15"/>
      <c r="I60" s="15"/>
      <c r="J60" s="15"/>
      <c r="K60" s="15"/>
      <c r="L60" s="15">
        <f t="shared" si="0"/>
        <v>0</v>
      </c>
      <c r="M60" s="133"/>
      <c r="N60" s="15"/>
      <c r="O60" s="15"/>
      <c r="P60" s="15"/>
      <c r="Q60" s="15"/>
      <c r="R60" s="15"/>
      <c r="S60" s="15"/>
      <c r="T60" s="15"/>
      <c r="U60" s="15"/>
      <c r="V60" s="15"/>
      <c r="W60" s="16"/>
      <c r="X60" s="169"/>
    </row>
    <row r="61" spans="2:24" ht="18" customHeight="1" thickBot="1">
      <c r="B61" s="222"/>
      <c r="C61" s="23" t="s">
        <v>31</v>
      </c>
      <c r="D61" s="50">
        <f>+D17+D28+D39+D50</f>
        <v>2</v>
      </c>
      <c r="E61" s="50">
        <f aca="true" t="shared" si="14" ref="E61:V61">+E17+E28+E39+E50</f>
        <v>1</v>
      </c>
      <c r="F61" s="50">
        <f t="shared" si="14"/>
        <v>0</v>
      </c>
      <c r="G61" s="50">
        <f t="shared" si="14"/>
        <v>6</v>
      </c>
      <c r="H61" s="50">
        <f t="shared" si="14"/>
        <v>2</v>
      </c>
      <c r="I61" s="50">
        <f t="shared" si="14"/>
        <v>2</v>
      </c>
      <c r="J61" s="50">
        <f t="shared" si="14"/>
        <v>3</v>
      </c>
      <c r="K61" s="50">
        <f t="shared" si="14"/>
        <v>0</v>
      </c>
      <c r="L61" s="50">
        <f t="shared" si="0"/>
        <v>16</v>
      </c>
      <c r="M61" s="163"/>
      <c r="N61" s="50">
        <f t="shared" si="14"/>
        <v>2</v>
      </c>
      <c r="O61" s="50">
        <f t="shared" si="14"/>
        <v>0</v>
      </c>
      <c r="P61" s="50">
        <f t="shared" si="14"/>
        <v>4</v>
      </c>
      <c r="Q61" s="50">
        <f t="shared" si="14"/>
        <v>0</v>
      </c>
      <c r="R61" s="50">
        <f t="shared" si="14"/>
        <v>2</v>
      </c>
      <c r="S61" s="50">
        <f t="shared" si="14"/>
        <v>2</v>
      </c>
      <c r="T61" s="50">
        <f t="shared" si="14"/>
        <v>3</v>
      </c>
      <c r="U61" s="50">
        <f t="shared" si="14"/>
        <v>3</v>
      </c>
      <c r="V61" s="50">
        <f t="shared" si="14"/>
        <v>1</v>
      </c>
      <c r="W61" s="51">
        <f>+W17+W28+W39+W50</f>
        <v>0</v>
      </c>
      <c r="X61" s="30">
        <f>SUM(N61:W61)</f>
        <v>17</v>
      </c>
    </row>
    <row r="62" spans="2:23" ht="18">
      <c r="B62" s="18"/>
      <c r="C62" s="19"/>
      <c r="D62" s="20"/>
      <c r="E62" s="20"/>
      <c r="F62" s="20"/>
      <c r="G62" s="20"/>
      <c r="H62" s="20"/>
      <c r="I62" s="20"/>
      <c r="J62" s="20"/>
      <c r="K62" s="20"/>
      <c r="L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2:23" ht="18">
      <c r="B63" s="18"/>
      <c r="C63" s="19"/>
      <c r="D63" s="20"/>
      <c r="E63" s="20"/>
      <c r="F63" s="20"/>
      <c r="G63" s="20"/>
      <c r="H63" s="20"/>
      <c r="I63" s="20"/>
      <c r="J63" s="20"/>
      <c r="K63" s="20"/>
      <c r="L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2:24" s="60" customFormat="1" ht="30.75" customHeight="1">
      <c r="B64" s="55" t="s">
        <v>106</v>
      </c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61"/>
    </row>
    <row r="65" spans="2:24" s="60" customFormat="1" ht="45.75" customHeight="1">
      <c r="B65" s="216" t="s">
        <v>278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57"/>
      <c r="Q65" s="57"/>
      <c r="R65" s="57"/>
      <c r="S65" s="57"/>
      <c r="T65" s="57"/>
      <c r="U65" s="57"/>
      <c r="V65" s="57"/>
      <c r="W65" s="57"/>
      <c r="X65" s="61"/>
    </row>
    <row r="66" spans="2:24" s="60" customFormat="1" ht="30.75" customHeight="1">
      <c r="B66" s="216" t="s">
        <v>279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57"/>
      <c r="Q66" s="57"/>
      <c r="R66" s="57"/>
      <c r="S66" s="57"/>
      <c r="T66" s="57"/>
      <c r="U66" s="57"/>
      <c r="V66" s="57"/>
      <c r="W66" s="57"/>
      <c r="X66" s="61"/>
    </row>
    <row r="67" spans="2:23" ht="18">
      <c r="B67" s="18"/>
      <c r="C67" s="19"/>
      <c r="D67" s="20"/>
      <c r="E67" s="20"/>
      <c r="F67" s="20"/>
      <c r="G67" s="20"/>
      <c r="H67" s="20"/>
      <c r="I67" s="20"/>
      <c r="J67" s="20"/>
      <c r="K67" s="20"/>
      <c r="L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4" s="60" customFormat="1" ht="32.25" customHeight="1" thickBot="1">
      <c r="B68" s="232" t="s">
        <v>43</v>
      </c>
      <c r="C68" s="23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1"/>
    </row>
    <row r="69" spans="2:24" ht="42" customHeight="1" thickBot="1">
      <c r="B69" s="234" t="s">
        <v>27</v>
      </c>
      <c r="C69" s="236"/>
      <c r="D69" s="8" t="s">
        <v>0</v>
      </c>
      <c r="E69" s="9" t="s">
        <v>1</v>
      </c>
      <c r="F69" s="9" t="s">
        <v>2</v>
      </c>
      <c r="G69" s="9" t="s">
        <v>3</v>
      </c>
      <c r="H69" s="9" t="s">
        <v>4</v>
      </c>
      <c r="I69" s="9" t="s">
        <v>5</v>
      </c>
      <c r="J69" s="9" t="s">
        <v>6</v>
      </c>
      <c r="K69" s="9" t="s">
        <v>7</v>
      </c>
      <c r="L69" s="157" t="s">
        <v>236</v>
      </c>
      <c r="M69" s="182"/>
      <c r="N69" s="9" t="s">
        <v>8</v>
      </c>
      <c r="O69" s="9" t="s">
        <v>9</v>
      </c>
      <c r="P69" s="9" t="s">
        <v>10</v>
      </c>
      <c r="Q69" s="9" t="s">
        <v>11</v>
      </c>
      <c r="R69" s="9" t="s">
        <v>12</v>
      </c>
      <c r="S69" s="9" t="s">
        <v>13</v>
      </c>
      <c r="T69" s="9" t="s">
        <v>14</v>
      </c>
      <c r="U69" s="9" t="s">
        <v>15</v>
      </c>
      <c r="V69" s="9" t="s">
        <v>16</v>
      </c>
      <c r="W69" s="10" t="s">
        <v>17</v>
      </c>
      <c r="X69" s="177" t="s">
        <v>237</v>
      </c>
    </row>
    <row r="70" spans="2:24" s="60" customFormat="1" ht="23.25" customHeight="1" thickBot="1">
      <c r="B70" s="233"/>
      <c r="C70" s="233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</row>
    <row r="71" spans="2:24" ht="18" customHeight="1">
      <c r="B71" s="229" t="s">
        <v>38</v>
      </c>
      <c r="C71" s="47" t="s">
        <v>42</v>
      </c>
      <c r="D71" s="6"/>
      <c r="E71" s="6"/>
      <c r="F71" s="6"/>
      <c r="G71" s="6"/>
      <c r="H71" s="6"/>
      <c r="I71" s="6"/>
      <c r="J71" s="6"/>
      <c r="K71" s="6"/>
      <c r="L71" s="164"/>
      <c r="M71" s="183"/>
      <c r="N71" s="6"/>
      <c r="O71" s="6"/>
      <c r="P71" s="6"/>
      <c r="Q71" s="6"/>
      <c r="R71" s="6"/>
      <c r="S71" s="6"/>
      <c r="T71" s="6"/>
      <c r="U71" s="6"/>
      <c r="V71" s="6"/>
      <c r="W71" s="7"/>
      <c r="X71" s="171"/>
    </row>
    <row r="72" spans="2:24" ht="18" customHeight="1">
      <c r="B72" s="221"/>
      <c r="C72" s="22" t="s">
        <v>18</v>
      </c>
      <c r="D72" s="24">
        <v>0.429</v>
      </c>
      <c r="E72" s="24">
        <v>0</v>
      </c>
      <c r="F72" s="24">
        <v>0</v>
      </c>
      <c r="G72" s="24">
        <v>3.366</v>
      </c>
      <c r="H72" s="24">
        <v>0.581</v>
      </c>
      <c r="I72" s="24">
        <v>0.369</v>
      </c>
      <c r="J72" s="24">
        <v>2.814</v>
      </c>
      <c r="K72" s="24">
        <v>2.266</v>
      </c>
      <c r="L72" s="53">
        <f>SUM(D72:K72)</f>
        <v>9.825</v>
      </c>
      <c r="M72" s="162"/>
      <c r="N72" s="24">
        <v>0.591</v>
      </c>
      <c r="O72" s="24">
        <v>1.023</v>
      </c>
      <c r="P72" s="24">
        <v>2.3</v>
      </c>
      <c r="Q72" s="24">
        <v>1.9000000000001964</v>
      </c>
      <c r="R72" s="24">
        <v>3.700000000000211</v>
      </c>
      <c r="S72" s="24">
        <v>2.550000000000102</v>
      </c>
      <c r="T72" s="24">
        <v>4.25</v>
      </c>
      <c r="U72" s="24">
        <v>4</v>
      </c>
      <c r="V72" s="24">
        <v>0</v>
      </c>
      <c r="W72" s="172">
        <v>0</v>
      </c>
      <c r="X72" s="54">
        <f>SUM(N72:W72)</f>
        <v>20.31400000000051</v>
      </c>
    </row>
    <row r="73" spans="2:24" ht="18" customHeight="1">
      <c r="B73" s="221"/>
      <c r="C73" s="22" t="s">
        <v>19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53">
        <f aca="true" t="shared" si="15" ref="L73:L102">SUM(D73:K73)</f>
        <v>0</v>
      </c>
      <c r="M73" s="162"/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1.5000000000000073</v>
      </c>
      <c r="W73" s="172">
        <v>0</v>
      </c>
      <c r="X73" s="54">
        <f>SUM(N73:W73)</f>
        <v>1.5000000000000073</v>
      </c>
    </row>
    <row r="74" spans="2:24" ht="18" customHeight="1">
      <c r="B74" s="221"/>
      <c r="C74" s="22" t="s">
        <v>20</v>
      </c>
      <c r="D74" s="53">
        <f aca="true" t="shared" si="16" ref="D74:K74">SUM(D72:D73)</f>
        <v>0.429</v>
      </c>
      <c r="E74" s="53">
        <f t="shared" si="16"/>
        <v>0</v>
      </c>
      <c r="F74" s="53">
        <f t="shared" si="16"/>
        <v>0</v>
      </c>
      <c r="G74" s="53">
        <f t="shared" si="16"/>
        <v>3.366</v>
      </c>
      <c r="H74" s="53">
        <f t="shared" si="16"/>
        <v>0.581</v>
      </c>
      <c r="I74" s="53">
        <f t="shared" si="16"/>
        <v>0.369</v>
      </c>
      <c r="J74" s="53">
        <f t="shared" si="16"/>
        <v>2.814</v>
      </c>
      <c r="K74" s="53">
        <f t="shared" si="16"/>
        <v>2.266</v>
      </c>
      <c r="L74" s="53">
        <f t="shared" si="15"/>
        <v>9.825</v>
      </c>
      <c r="M74" s="158"/>
      <c r="N74" s="53">
        <f aca="true" t="shared" si="17" ref="N74:W74">SUM(N72:N73)</f>
        <v>0.591</v>
      </c>
      <c r="O74" s="53">
        <f t="shared" si="17"/>
        <v>1.023</v>
      </c>
      <c r="P74" s="53">
        <f t="shared" si="17"/>
        <v>2.3</v>
      </c>
      <c r="Q74" s="53">
        <f t="shared" si="17"/>
        <v>1.9000000000001964</v>
      </c>
      <c r="R74" s="53">
        <f t="shared" si="17"/>
        <v>3.700000000000211</v>
      </c>
      <c r="S74" s="53">
        <f t="shared" si="17"/>
        <v>2.550000000000102</v>
      </c>
      <c r="T74" s="53">
        <f t="shared" si="17"/>
        <v>4.25</v>
      </c>
      <c r="U74" s="53">
        <f t="shared" si="17"/>
        <v>4</v>
      </c>
      <c r="V74" s="53">
        <f t="shared" si="17"/>
        <v>1.5000000000000073</v>
      </c>
      <c r="W74" s="165">
        <f t="shared" si="17"/>
        <v>0</v>
      </c>
      <c r="X74" s="54">
        <f>SUM(N74:W74)</f>
        <v>21.81400000000052</v>
      </c>
    </row>
    <row r="75" spans="2:24" ht="4.5" customHeight="1">
      <c r="B75" s="221"/>
      <c r="C75" s="4"/>
      <c r="D75" s="11"/>
      <c r="E75" s="11"/>
      <c r="F75" s="11"/>
      <c r="G75" s="11"/>
      <c r="H75" s="11"/>
      <c r="I75" s="11"/>
      <c r="J75" s="11"/>
      <c r="K75" s="11"/>
      <c r="L75" s="11">
        <f t="shared" si="15"/>
        <v>0</v>
      </c>
      <c r="M75" s="13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69"/>
    </row>
    <row r="76" spans="2:24" ht="18" customHeight="1">
      <c r="B76" s="221"/>
      <c r="C76" s="22" t="s">
        <v>188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f t="shared" si="15"/>
        <v>0</v>
      </c>
      <c r="M76" s="159"/>
      <c r="N76" s="26">
        <v>0</v>
      </c>
      <c r="O76" s="26">
        <v>0</v>
      </c>
      <c r="P76" s="26">
        <v>0</v>
      </c>
      <c r="Q76" s="26">
        <v>3</v>
      </c>
      <c r="R76" s="26">
        <v>2</v>
      </c>
      <c r="S76" s="26">
        <v>1</v>
      </c>
      <c r="T76" s="26">
        <v>6</v>
      </c>
      <c r="U76" s="26">
        <v>1</v>
      </c>
      <c r="V76" s="26">
        <v>0</v>
      </c>
      <c r="W76" s="166">
        <v>0</v>
      </c>
      <c r="X76" s="31">
        <f>SUM(N76:W76)</f>
        <v>13</v>
      </c>
    </row>
    <row r="77" spans="2:24" ht="4.5" customHeight="1">
      <c r="B77" s="221"/>
      <c r="C77" s="4"/>
      <c r="D77" s="11"/>
      <c r="E77" s="11"/>
      <c r="F77" s="11"/>
      <c r="G77" s="11"/>
      <c r="H77" s="11"/>
      <c r="I77" s="11"/>
      <c r="J77" s="11"/>
      <c r="K77" s="11"/>
      <c r="L77" s="11">
        <f t="shared" si="15"/>
        <v>0</v>
      </c>
      <c r="M77" s="132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69"/>
    </row>
    <row r="78" spans="2:24" ht="18" customHeight="1">
      <c r="B78" s="221"/>
      <c r="C78" s="22" t="s">
        <v>30</v>
      </c>
      <c r="D78" s="27">
        <v>8</v>
      </c>
      <c r="E78" s="27">
        <v>1</v>
      </c>
      <c r="F78" s="27">
        <v>3</v>
      </c>
      <c r="G78" s="27">
        <v>3</v>
      </c>
      <c r="H78" s="27"/>
      <c r="I78" s="27">
        <v>2</v>
      </c>
      <c r="J78" s="27">
        <v>11</v>
      </c>
      <c r="K78" s="27">
        <v>1</v>
      </c>
      <c r="L78" s="27">
        <f t="shared" si="15"/>
        <v>29</v>
      </c>
      <c r="M78" s="160"/>
      <c r="N78" s="27">
        <v>0</v>
      </c>
      <c r="O78" s="27">
        <v>0</v>
      </c>
      <c r="P78" s="27">
        <v>0</v>
      </c>
      <c r="Q78" s="27">
        <v>5</v>
      </c>
      <c r="R78" s="27">
        <v>2</v>
      </c>
      <c r="S78" s="27">
        <v>3</v>
      </c>
      <c r="T78" s="27">
        <v>1</v>
      </c>
      <c r="U78" s="27">
        <v>2</v>
      </c>
      <c r="V78" s="27">
        <v>1</v>
      </c>
      <c r="W78" s="167">
        <v>0</v>
      </c>
      <c r="X78" s="28">
        <f>SUM(N78:W78)</f>
        <v>14</v>
      </c>
    </row>
    <row r="79" spans="2:24" ht="4.5" customHeight="1">
      <c r="B79" s="221"/>
      <c r="C79" s="4"/>
      <c r="D79" s="11"/>
      <c r="E79" s="11"/>
      <c r="F79" s="11"/>
      <c r="G79" s="11"/>
      <c r="H79" s="11"/>
      <c r="I79" s="11"/>
      <c r="J79" s="11"/>
      <c r="K79" s="11"/>
      <c r="L79" s="11">
        <f t="shared" si="15"/>
        <v>0</v>
      </c>
      <c r="M79" s="132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69"/>
    </row>
    <row r="80" spans="2:24" ht="18" customHeight="1" thickBot="1">
      <c r="B80" s="222"/>
      <c r="C80" s="23" t="s">
        <v>31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4</v>
      </c>
      <c r="J80" s="29">
        <v>5</v>
      </c>
      <c r="K80" s="29">
        <v>1</v>
      </c>
      <c r="L80" s="29">
        <f t="shared" si="15"/>
        <v>10</v>
      </c>
      <c r="M80" s="159"/>
      <c r="N80" s="29">
        <v>0</v>
      </c>
      <c r="O80" s="29">
        <v>0</v>
      </c>
      <c r="P80" s="29">
        <v>0</v>
      </c>
      <c r="Q80" s="29">
        <v>0</v>
      </c>
      <c r="R80" s="29">
        <v>3</v>
      </c>
      <c r="S80" s="29">
        <v>0</v>
      </c>
      <c r="T80" s="29">
        <v>0</v>
      </c>
      <c r="U80" s="29">
        <v>0</v>
      </c>
      <c r="V80" s="29">
        <v>0</v>
      </c>
      <c r="W80" s="168">
        <v>2</v>
      </c>
      <c r="X80" s="30">
        <f>SUM(N80:W80)</f>
        <v>5</v>
      </c>
    </row>
    <row r="81" spans="2:24" ht="18.75" thickBot="1">
      <c r="B81" s="36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132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2:24" ht="18" customHeight="1">
      <c r="B82" s="230" t="s">
        <v>39</v>
      </c>
      <c r="C82" s="47" t="s">
        <v>42</v>
      </c>
      <c r="D82" s="13"/>
      <c r="E82" s="13"/>
      <c r="F82" s="13"/>
      <c r="G82" s="13"/>
      <c r="H82" s="13"/>
      <c r="I82" s="13"/>
      <c r="J82" s="13"/>
      <c r="K82" s="13"/>
      <c r="L82" s="164"/>
      <c r="M82" s="161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71"/>
    </row>
    <row r="83" spans="2:24" ht="18" customHeight="1">
      <c r="B83" s="221"/>
      <c r="C83" s="22" t="s">
        <v>18</v>
      </c>
      <c r="D83" s="24">
        <v>2.042</v>
      </c>
      <c r="E83" s="24">
        <v>3.641</v>
      </c>
      <c r="F83" s="24">
        <v>4.425</v>
      </c>
      <c r="G83" s="24">
        <v>1.404</v>
      </c>
      <c r="H83" s="24">
        <v>6.487</v>
      </c>
      <c r="I83" s="24">
        <v>13.067</v>
      </c>
      <c r="J83" s="24">
        <v>15.897</v>
      </c>
      <c r="K83" s="24">
        <v>9.213</v>
      </c>
      <c r="L83" s="24">
        <f t="shared" si="15"/>
        <v>56.176</v>
      </c>
      <c r="M83" s="162"/>
      <c r="N83" s="24">
        <v>9.02</v>
      </c>
      <c r="O83" s="24">
        <v>6.795</v>
      </c>
      <c r="P83" s="24">
        <v>9.1</v>
      </c>
      <c r="Q83" s="24">
        <v>7.500000000000175</v>
      </c>
      <c r="R83" s="24">
        <v>6.200000000000007</v>
      </c>
      <c r="S83" s="24">
        <v>4.55</v>
      </c>
      <c r="T83" s="24">
        <v>3.85</v>
      </c>
      <c r="U83" s="24">
        <v>0</v>
      </c>
      <c r="V83" s="24">
        <v>0.5</v>
      </c>
      <c r="W83" s="172">
        <v>0</v>
      </c>
      <c r="X83" s="54">
        <v>6.763999999999992</v>
      </c>
    </row>
    <row r="84" spans="2:24" ht="18" customHeight="1">
      <c r="B84" s="221"/>
      <c r="C84" s="22" t="s">
        <v>19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f t="shared" si="15"/>
        <v>0</v>
      </c>
      <c r="M84" s="162"/>
      <c r="N84" s="24">
        <v>0</v>
      </c>
      <c r="O84" s="24">
        <v>1.103</v>
      </c>
      <c r="P84" s="24">
        <v>0</v>
      </c>
      <c r="Q84" s="24">
        <v>0</v>
      </c>
      <c r="R84" s="24">
        <v>0</v>
      </c>
      <c r="S84" s="24">
        <v>0</v>
      </c>
      <c r="T84" s="24">
        <v>0.2</v>
      </c>
      <c r="U84" s="24">
        <v>0</v>
      </c>
      <c r="V84" s="24">
        <v>0</v>
      </c>
      <c r="W84" s="172">
        <v>8.70000000000001</v>
      </c>
      <c r="X84" s="54">
        <v>1.6059999999999999</v>
      </c>
    </row>
    <row r="85" spans="2:24" ht="18" customHeight="1">
      <c r="B85" s="221"/>
      <c r="C85" s="22" t="s">
        <v>20</v>
      </c>
      <c r="D85" s="53">
        <f aca="true" t="shared" si="18" ref="D85:K85">SUM(D83:D84)</f>
        <v>2.042</v>
      </c>
      <c r="E85" s="53">
        <f t="shared" si="18"/>
        <v>3.641</v>
      </c>
      <c r="F85" s="53">
        <f t="shared" si="18"/>
        <v>4.425</v>
      </c>
      <c r="G85" s="53">
        <f t="shared" si="18"/>
        <v>1.404</v>
      </c>
      <c r="H85" s="53">
        <f t="shared" si="18"/>
        <v>6.487</v>
      </c>
      <c r="I85" s="53">
        <f t="shared" si="18"/>
        <v>13.067</v>
      </c>
      <c r="J85" s="53">
        <f t="shared" si="18"/>
        <v>15.897</v>
      </c>
      <c r="K85" s="53">
        <f t="shared" si="18"/>
        <v>9.213</v>
      </c>
      <c r="L85" s="53">
        <f t="shared" si="15"/>
        <v>56.176</v>
      </c>
      <c r="M85" s="158"/>
      <c r="N85" s="53">
        <f aca="true" t="shared" si="19" ref="N85:W85">SUM(N83:N84)</f>
        <v>9.02</v>
      </c>
      <c r="O85" s="53">
        <f t="shared" si="19"/>
        <v>7.898</v>
      </c>
      <c r="P85" s="53">
        <f t="shared" si="19"/>
        <v>9.1</v>
      </c>
      <c r="Q85" s="53">
        <f t="shared" si="19"/>
        <v>7.500000000000175</v>
      </c>
      <c r="R85" s="53">
        <f t="shared" si="19"/>
        <v>6.200000000000007</v>
      </c>
      <c r="S85" s="53">
        <f t="shared" si="19"/>
        <v>4.55</v>
      </c>
      <c r="T85" s="53">
        <f t="shared" si="19"/>
        <v>4.05</v>
      </c>
      <c r="U85" s="53">
        <f t="shared" si="19"/>
        <v>0</v>
      </c>
      <c r="V85" s="53">
        <f t="shared" si="19"/>
        <v>0.5</v>
      </c>
      <c r="W85" s="165">
        <f t="shared" si="19"/>
        <v>8.70000000000001</v>
      </c>
      <c r="X85" s="54">
        <v>8.369999999999992</v>
      </c>
    </row>
    <row r="86" spans="2:24" ht="4.5" customHeight="1">
      <c r="B86" s="221"/>
      <c r="C86" s="4"/>
      <c r="D86" s="11"/>
      <c r="E86" s="11"/>
      <c r="F86" s="11"/>
      <c r="G86" s="11"/>
      <c r="H86" s="11"/>
      <c r="I86" s="11"/>
      <c r="J86" s="11"/>
      <c r="K86" s="11"/>
      <c r="L86" s="11">
        <f t="shared" si="15"/>
        <v>0</v>
      </c>
      <c r="M86" s="132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69"/>
    </row>
    <row r="87" spans="2:24" ht="18" customHeight="1">
      <c r="B87" s="221"/>
      <c r="C87" s="22" t="s">
        <v>188</v>
      </c>
      <c r="D87" s="26">
        <v>0</v>
      </c>
      <c r="E87" s="26">
        <v>0</v>
      </c>
      <c r="F87" s="26">
        <v>4</v>
      </c>
      <c r="G87" s="26">
        <v>4</v>
      </c>
      <c r="H87" s="26">
        <v>1</v>
      </c>
      <c r="I87" s="26">
        <v>6</v>
      </c>
      <c r="J87" s="26">
        <v>1</v>
      </c>
      <c r="K87" s="26">
        <v>1</v>
      </c>
      <c r="L87" s="26">
        <f t="shared" si="15"/>
        <v>17</v>
      </c>
      <c r="M87" s="159"/>
      <c r="N87" s="26">
        <v>0</v>
      </c>
      <c r="O87" s="26">
        <v>0</v>
      </c>
      <c r="P87" s="26">
        <v>0</v>
      </c>
      <c r="Q87" s="26">
        <v>4</v>
      </c>
      <c r="R87" s="26">
        <v>0</v>
      </c>
      <c r="S87" s="26">
        <v>4</v>
      </c>
      <c r="T87" s="26">
        <v>12</v>
      </c>
      <c r="U87" s="26">
        <v>0</v>
      </c>
      <c r="V87" s="26">
        <v>0</v>
      </c>
      <c r="W87" s="166">
        <v>0</v>
      </c>
      <c r="X87" s="31">
        <v>6</v>
      </c>
    </row>
    <row r="88" spans="2:24" ht="4.5" customHeight="1">
      <c r="B88" s="221"/>
      <c r="C88" s="4"/>
      <c r="D88" s="11"/>
      <c r="E88" s="11"/>
      <c r="F88" s="11"/>
      <c r="G88" s="11"/>
      <c r="H88" s="11"/>
      <c r="I88" s="11"/>
      <c r="J88" s="11"/>
      <c r="K88" s="11"/>
      <c r="L88" s="11">
        <f t="shared" si="15"/>
        <v>0</v>
      </c>
      <c r="M88" s="132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69"/>
    </row>
    <row r="89" spans="2:24" ht="18" customHeight="1">
      <c r="B89" s="221"/>
      <c r="C89" s="22" t="s">
        <v>30</v>
      </c>
      <c r="D89" s="26">
        <v>0</v>
      </c>
      <c r="E89" s="26">
        <v>2</v>
      </c>
      <c r="F89" s="26">
        <v>0</v>
      </c>
      <c r="G89" s="26">
        <v>1</v>
      </c>
      <c r="H89" s="26">
        <v>3</v>
      </c>
      <c r="I89" s="26">
        <v>0</v>
      </c>
      <c r="J89" s="26">
        <v>2</v>
      </c>
      <c r="K89" s="26">
        <v>1</v>
      </c>
      <c r="L89" s="26">
        <f t="shared" si="15"/>
        <v>9</v>
      </c>
      <c r="M89" s="159"/>
      <c r="N89" s="26">
        <v>0</v>
      </c>
      <c r="O89" s="26">
        <v>0</v>
      </c>
      <c r="P89" s="26">
        <v>1</v>
      </c>
      <c r="Q89" s="26">
        <v>1</v>
      </c>
      <c r="R89" s="26">
        <v>3</v>
      </c>
      <c r="S89" s="26">
        <v>1</v>
      </c>
      <c r="T89" s="26">
        <v>0</v>
      </c>
      <c r="U89" s="26">
        <v>0</v>
      </c>
      <c r="V89" s="26">
        <v>0</v>
      </c>
      <c r="W89" s="166">
        <v>0</v>
      </c>
      <c r="X89" s="28">
        <v>14</v>
      </c>
    </row>
    <row r="90" spans="2:24" ht="4.5" customHeight="1">
      <c r="B90" s="221"/>
      <c r="C90" s="4"/>
      <c r="D90" s="11"/>
      <c r="E90" s="11"/>
      <c r="F90" s="11"/>
      <c r="G90" s="11"/>
      <c r="H90" s="11"/>
      <c r="I90" s="11"/>
      <c r="J90" s="11"/>
      <c r="K90" s="11"/>
      <c r="L90" s="11">
        <f t="shared" si="15"/>
        <v>0</v>
      </c>
      <c r="M90" s="132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69"/>
    </row>
    <row r="91" spans="2:24" ht="18" customHeight="1" thickBot="1">
      <c r="B91" s="222"/>
      <c r="C91" s="41" t="s">
        <v>31</v>
      </c>
      <c r="D91" s="42">
        <v>2</v>
      </c>
      <c r="E91" s="42">
        <v>4</v>
      </c>
      <c r="F91" s="42">
        <v>0</v>
      </c>
      <c r="G91" s="42">
        <v>4</v>
      </c>
      <c r="H91" s="42">
        <v>0</v>
      </c>
      <c r="I91" s="42">
        <v>0</v>
      </c>
      <c r="J91" s="42">
        <v>0</v>
      </c>
      <c r="K91" s="42">
        <v>0</v>
      </c>
      <c r="L91" s="42">
        <f t="shared" si="15"/>
        <v>10</v>
      </c>
      <c r="M91" s="163"/>
      <c r="N91" s="42">
        <v>0</v>
      </c>
      <c r="O91" s="42">
        <v>2</v>
      </c>
      <c r="P91" s="42">
        <v>1</v>
      </c>
      <c r="Q91" s="42">
        <v>3</v>
      </c>
      <c r="R91" s="42">
        <v>0</v>
      </c>
      <c r="S91" s="42">
        <v>3</v>
      </c>
      <c r="T91" s="42">
        <v>1</v>
      </c>
      <c r="U91" s="42">
        <v>0</v>
      </c>
      <c r="V91" s="42">
        <v>0</v>
      </c>
      <c r="W91" s="173">
        <v>0</v>
      </c>
      <c r="X91" s="30">
        <v>5</v>
      </c>
    </row>
    <row r="92" spans="2:24" ht="18.75" thickBot="1">
      <c r="B92" s="36"/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132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2:24" ht="18" customHeight="1">
      <c r="B93" s="231" t="s">
        <v>40</v>
      </c>
      <c r="C93" s="47" t="s">
        <v>42</v>
      </c>
      <c r="D93" s="13"/>
      <c r="E93" s="13"/>
      <c r="F93" s="13"/>
      <c r="G93" s="13"/>
      <c r="H93" s="13"/>
      <c r="I93" s="13"/>
      <c r="J93" s="13"/>
      <c r="K93" s="13"/>
      <c r="L93" s="164"/>
      <c r="M93" s="161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71"/>
    </row>
    <row r="94" spans="2:24" ht="18" customHeight="1">
      <c r="B94" s="221"/>
      <c r="C94" s="22" t="s">
        <v>18</v>
      </c>
      <c r="D94" s="24">
        <v>2.161</v>
      </c>
      <c r="E94" s="24">
        <v>0</v>
      </c>
      <c r="F94" s="24">
        <v>0</v>
      </c>
      <c r="G94" s="24">
        <v>7.393</v>
      </c>
      <c r="H94" s="24">
        <v>8.681</v>
      </c>
      <c r="I94" s="24">
        <v>4.994</v>
      </c>
      <c r="J94" s="24">
        <v>2.562</v>
      </c>
      <c r="K94" s="24">
        <v>6.426</v>
      </c>
      <c r="L94" s="24">
        <f t="shared" si="15"/>
        <v>32.217</v>
      </c>
      <c r="M94" s="162"/>
      <c r="N94" s="24">
        <v>4.902</v>
      </c>
      <c r="O94" s="24">
        <v>3.372</v>
      </c>
      <c r="P94" s="24">
        <v>2.500000000000189</v>
      </c>
      <c r="Q94" s="24">
        <v>5.649999999999912</v>
      </c>
      <c r="R94" s="24">
        <v>5.900000000000109</v>
      </c>
      <c r="S94" s="24">
        <v>8.95</v>
      </c>
      <c r="T94" s="24">
        <v>4.2</v>
      </c>
      <c r="U94" s="24">
        <v>6.1000000000000085</v>
      </c>
      <c r="V94" s="24">
        <v>0</v>
      </c>
      <c r="W94" s="172">
        <v>0</v>
      </c>
      <c r="X94" s="54">
        <f>SUM(N94:W94)</f>
        <v>41.57400000000022</v>
      </c>
    </row>
    <row r="95" spans="2:24" ht="18" customHeight="1">
      <c r="B95" s="221"/>
      <c r="C95" s="22" t="s">
        <v>19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0.993</v>
      </c>
      <c r="L95" s="24">
        <f t="shared" si="15"/>
        <v>0.993</v>
      </c>
      <c r="M95" s="162"/>
      <c r="N95" s="24">
        <v>0</v>
      </c>
      <c r="O95" s="24">
        <v>0.693</v>
      </c>
      <c r="P95" s="24">
        <v>0</v>
      </c>
      <c r="Q95" s="24">
        <v>0</v>
      </c>
      <c r="R95" s="24">
        <v>0.8</v>
      </c>
      <c r="S95" s="24">
        <v>2</v>
      </c>
      <c r="T95" s="24">
        <v>1</v>
      </c>
      <c r="U95" s="24">
        <v>0</v>
      </c>
      <c r="V95" s="24">
        <v>2.749999999999993</v>
      </c>
      <c r="W95" s="172">
        <v>2.1499999999999986</v>
      </c>
      <c r="X95" s="54">
        <f>SUM(N95:W95)</f>
        <v>9.392999999999992</v>
      </c>
    </row>
    <row r="96" spans="2:24" ht="18" customHeight="1">
      <c r="B96" s="221"/>
      <c r="C96" s="22" t="s">
        <v>20</v>
      </c>
      <c r="D96" s="53">
        <f aca="true" t="shared" si="20" ref="D96:K96">SUM(D94:D95)</f>
        <v>2.161</v>
      </c>
      <c r="E96" s="53">
        <f t="shared" si="20"/>
        <v>0</v>
      </c>
      <c r="F96" s="53">
        <f t="shared" si="20"/>
        <v>0</v>
      </c>
      <c r="G96" s="53">
        <f t="shared" si="20"/>
        <v>7.393</v>
      </c>
      <c r="H96" s="53">
        <f t="shared" si="20"/>
        <v>8.681</v>
      </c>
      <c r="I96" s="53">
        <f t="shared" si="20"/>
        <v>4.994</v>
      </c>
      <c r="J96" s="53">
        <f t="shared" si="20"/>
        <v>2.562</v>
      </c>
      <c r="K96" s="53">
        <f t="shared" si="20"/>
        <v>7.4190000000000005</v>
      </c>
      <c r="L96" s="53">
        <f t="shared" si="15"/>
        <v>33.21</v>
      </c>
      <c r="M96" s="158"/>
      <c r="N96" s="53">
        <f aca="true" t="shared" si="21" ref="N96:W96">SUM(N94:N95)</f>
        <v>4.902</v>
      </c>
      <c r="O96" s="53">
        <f t="shared" si="21"/>
        <v>4.0649999999999995</v>
      </c>
      <c r="P96" s="53">
        <f t="shared" si="21"/>
        <v>2.500000000000189</v>
      </c>
      <c r="Q96" s="53">
        <f t="shared" si="21"/>
        <v>5.649999999999912</v>
      </c>
      <c r="R96" s="53">
        <f t="shared" si="21"/>
        <v>6.7000000000001085</v>
      </c>
      <c r="S96" s="53">
        <f t="shared" si="21"/>
        <v>10.95</v>
      </c>
      <c r="T96" s="53">
        <f t="shared" si="21"/>
        <v>5.2</v>
      </c>
      <c r="U96" s="53">
        <f t="shared" si="21"/>
        <v>6.1000000000000085</v>
      </c>
      <c r="V96" s="53">
        <f t="shared" si="21"/>
        <v>2.749999999999993</v>
      </c>
      <c r="W96" s="165">
        <f t="shared" si="21"/>
        <v>2.1499999999999986</v>
      </c>
      <c r="X96" s="54">
        <f>SUM(N96:W96)</f>
        <v>50.96700000000021</v>
      </c>
    </row>
    <row r="97" spans="2:24" ht="4.5" customHeight="1">
      <c r="B97" s="221"/>
      <c r="C97" s="4"/>
      <c r="D97" s="11"/>
      <c r="E97" s="11"/>
      <c r="F97" s="11"/>
      <c r="G97" s="11"/>
      <c r="H97" s="11"/>
      <c r="I97" s="11"/>
      <c r="J97" s="11"/>
      <c r="K97" s="11"/>
      <c r="L97" s="11">
        <f t="shared" si="15"/>
        <v>0</v>
      </c>
      <c r="M97" s="132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69"/>
    </row>
    <row r="98" spans="2:24" ht="18" customHeight="1">
      <c r="B98" s="221"/>
      <c r="C98" s="22" t="s">
        <v>188</v>
      </c>
      <c r="D98" s="26">
        <v>0</v>
      </c>
      <c r="E98" s="26">
        <v>0</v>
      </c>
      <c r="F98" s="26">
        <v>4</v>
      </c>
      <c r="G98" s="26">
        <v>3</v>
      </c>
      <c r="H98" s="26">
        <v>4</v>
      </c>
      <c r="I98" s="26">
        <v>2</v>
      </c>
      <c r="J98" s="26">
        <v>0</v>
      </c>
      <c r="K98" s="26">
        <v>2</v>
      </c>
      <c r="L98" s="26">
        <f t="shared" si="15"/>
        <v>15</v>
      </c>
      <c r="M98" s="159"/>
      <c r="N98" s="26">
        <v>0</v>
      </c>
      <c r="O98" s="26">
        <v>0</v>
      </c>
      <c r="P98" s="26">
        <v>1</v>
      </c>
      <c r="Q98" s="26">
        <v>0</v>
      </c>
      <c r="R98" s="26">
        <v>8</v>
      </c>
      <c r="S98" s="26">
        <v>4</v>
      </c>
      <c r="T98" s="26">
        <v>0</v>
      </c>
      <c r="U98" s="26">
        <v>1</v>
      </c>
      <c r="V98" s="26">
        <v>0</v>
      </c>
      <c r="W98" s="166">
        <v>0</v>
      </c>
      <c r="X98" s="31">
        <f>SUM(N98:W98)</f>
        <v>14</v>
      </c>
    </row>
    <row r="99" spans="2:24" ht="4.5" customHeight="1">
      <c r="B99" s="221"/>
      <c r="C99" s="4"/>
      <c r="D99" s="11"/>
      <c r="E99" s="11"/>
      <c r="F99" s="11"/>
      <c r="G99" s="11"/>
      <c r="H99" s="11"/>
      <c r="I99" s="11"/>
      <c r="J99" s="11"/>
      <c r="K99" s="11"/>
      <c r="L99" s="11">
        <f t="shared" si="15"/>
        <v>0</v>
      </c>
      <c r="M99" s="132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69"/>
    </row>
    <row r="100" spans="2:24" ht="18" customHeight="1">
      <c r="B100" s="221"/>
      <c r="C100" s="22" t="s">
        <v>30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f t="shared" si="15"/>
        <v>0</v>
      </c>
      <c r="M100" s="159"/>
      <c r="N100" s="26">
        <v>0</v>
      </c>
      <c r="O100" s="26">
        <v>0</v>
      </c>
      <c r="P100" s="26">
        <v>3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166">
        <v>0</v>
      </c>
      <c r="X100" s="28">
        <f>SUM(N100:W100)</f>
        <v>3</v>
      </c>
    </row>
    <row r="101" spans="2:24" ht="4.5" customHeight="1">
      <c r="B101" s="221"/>
      <c r="C101" s="4"/>
      <c r="D101" s="11"/>
      <c r="E101" s="11"/>
      <c r="F101" s="11"/>
      <c r="G101" s="11"/>
      <c r="H101" s="11"/>
      <c r="I101" s="11"/>
      <c r="J101" s="11"/>
      <c r="K101" s="11"/>
      <c r="L101" s="11">
        <f t="shared" si="15"/>
        <v>0</v>
      </c>
      <c r="M101" s="132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69"/>
    </row>
    <row r="102" spans="2:24" ht="18" customHeight="1" thickBot="1">
      <c r="B102" s="222"/>
      <c r="C102" s="41" t="s">
        <v>31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2</v>
      </c>
      <c r="J102" s="44">
        <v>0</v>
      </c>
      <c r="K102" s="44">
        <v>0</v>
      </c>
      <c r="L102" s="44">
        <f t="shared" si="15"/>
        <v>2</v>
      </c>
      <c r="M102" s="159"/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1</v>
      </c>
      <c r="U102" s="44">
        <v>1</v>
      </c>
      <c r="V102" s="44">
        <v>0</v>
      </c>
      <c r="W102" s="174">
        <v>0</v>
      </c>
      <c r="X102" s="30">
        <f>SUM(N102:W102)</f>
        <v>2</v>
      </c>
    </row>
    <row r="103" spans="2:24" ht="18.75" thickBot="1">
      <c r="B103" s="36"/>
      <c r="C103" s="39"/>
      <c r="D103" s="46"/>
      <c r="E103" s="46"/>
      <c r="F103" s="46"/>
      <c r="G103" s="46"/>
      <c r="H103" s="46"/>
      <c r="I103" s="46"/>
      <c r="J103" s="46"/>
      <c r="K103" s="46"/>
      <c r="L103" s="46"/>
      <c r="M103" s="57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170"/>
    </row>
    <row r="104" spans="2:24" ht="18" customHeight="1">
      <c r="B104" s="220" t="s">
        <v>41</v>
      </c>
      <c r="C104" s="47" t="s">
        <v>42</v>
      </c>
      <c r="D104" s="13"/>
      <c r="E104" s="13"/>
      <c r="F104" s="13"/>
      <c r="G104" s="13"/>
      <c r="H104" s="13"/>
      <c r="I104" s="13"/>
      <c r="J104" s="13"/>
      <c r="K104" s="13"/>
      <c r="L104" s="164"/>
      <c r="M104" s="161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71"/>
    </row>
    <row r="105" spans="2:26" ht="18" customHeight="1">
      <c r="B105" s="221"/>
      <c r="C105" s="48" t="s">
        <v>18</v>
      </c>
      <c r="D105" s="24">
        <f>SUM(D72,D83,D94)</f>
        <v>4.632</v>
      </c>
      <c r="E105" s="24">
        <f aca="true" t="shared" si="22" ref="E105:V105">SUM(E72,E83,E94)</f>
        <v>3.641</v>
      </c>
      <c r="F105" s="24">
        <f t="shared" si="22"/>
        <v>4.425</v>
      </c>
      <c r="G105" s="24">
        <f t="shared" si="22"/>
        <v>12.163</v>
      </c>
      <c r="H105" s="24">
        <f t="shared" si="22"/>
        <v>15.748999999999999</v>
      </c>
      <c r="I105" s="24">
        <f t="shared" si="22"/>
        <v>18.43</v>
      </c>
      <c r="J105" s="24">
        <f t="shared" si="22"/>
        <v>21.273</v>
      </c>
      <c r="K105" s="24">
        <f t="shared" si="22"/>
        <v>17.905</v>
      </c>
      <c r="L105" s="24">
        <f aca="true" t="shared" si="23" ref="L105:L113">SUM(D105:K105)</f>
        <v>98.218</v>
      </c>
      <c r="M105" s="162"/>
      <c r="N105" s="24">
        <f t="shared" si="22"/>
        <v>14.512999999999998</v>
      </c>
      <c r="O105" s="24">
        <f t="shared" si="22"/>
        <v>11.19</v>
      </c>
      <c r="P105" s="24">
        <f t="shared" si="22"/>
        <v>13.900000000000187</v>
      </c>
      <c r="Q105" s="24">
        <f t="shared" si="22"/>
        <v>15.050000000000285</v>
      </c>
      <c r="R105" s="24">
        <f t="shared" si="22"/>
        <v>15.800000000000328</v>
      </c>
      <c r="S105" s="24">
        <f t="shared" si="22"/>
        <v>16.0500000000001</v>
      </c>
      <c r="T105" s="24">
        <f t="shared" si="22"/>
        <v>12.3</v>
      </c>
      <c r="U105" s="24">
        <f t="shared" si="22"/>
        <v>10.100000000000009</v>
      </c>
      <c r="V105" s="24">
        <f t="shared" si="22"/>
        <v>0.5</v>
      </c>
      <c r="W105" s="172">
        <f>SUM(W72,W83,W94)</f>
        <v>0</v>
      </c>
      <c r="X105" s="54">
        <f>SUM(N105:W105)</f>
        <v>109.40300000000089</v>
      </c>
      <c r="Z105" s="35"/>
    </row>
    <row r="106" spans="2:26" ht="18" customHeight="1">
      <c r="B106" s="221"/>
      <c r="C106" s="48" t="s">
        <v>19</v>
      </c>
      <c r="D106" s="24">
        <f>SUM(D73,D84,D95)</f>
        <v>0</v>
      </c>
      <c r="E106" s="24">
        <f aca="true" t="shared" si="24" ref="E106:V106">SUM(E73,E84,E95)</f>
        <v>0</v>
      </c>
      <c r="F106" s="24">
        <f t="shared" si="24"/>
        <v>0</v>
      </c>
      <c r="G106" s="24">
        <f t="shared" si="24"/>
        <v>0</v>
      </c>
      <c r="H106" s="24">
        <f t="shared" si="24"/>
        <v>0</v>
      </c>
      <c r="I106" s="24">
        <f t="shared" si="24"/>
        <v>0</v>
      </c>
      <c r="J106" s="24">
        <f t="shared" si="24"/>
        <v>0</v>
      </c>
      <c r="K106" s="24">
        <f t="shared" si="24"/>
        <v>0.993</v>
      </c>
      <c r="L106" s="24">
        <f t="shared" si="23"/>
        <v>0.993</v>
      </c>
      <c r="M106" s="162"/>
      <c r="N106" s="24">
        <f t="shared" si="24"/>
        <v>0</v>
      </c>
      <c r="O106" s="24">
        <f t="shared" si="24"/>
        <v>1.7959999999999998</v>
      </c>
      <c r="P106" s="24">
        <f t="shared" si="24"/>
        <v>0</v>
      </c>
      <c r="Q106" s="24">
        <f t="shared" si="24"/>
        <v>0</v>
      </c>
      <c r="R106" s="24">
        <f t="shared" si="24"/>
        <v>0.8</v>
      </c>
      <c r="S106" s="24">
        <f t="shared" si="24"/>
        <v>2</v>
      </c>
      <c r="T106" s="24">
        <f t="shared" si="24"/>
        <v>1.2</v>
      </c>
      <c r="U106" s="24">
        <f t="shared" si="24"/>
        <v>0</v>
      </c>
      <c r="V106" s="24">
        <f t="shared" si="24"/>
        <v>4.25</v>
      </c>
      <c r="W106" s="172">
        <f>SUM(W73,W84,W95)</f>
        <v>10.850000000000009</v>
      </c>
      <c r="X106" s="54">
        <f>SUM(N106:W106)</f>
        <v>20.896000000000008</v>
      </c>
      <c r="Z106" s="35"/>
    </row>
    <row r="107" spans="2:26" ht="18" customHeight="1">
      <c r="B107" s="221"/>
      <c r="C107" s="48" t="s">
        <v>20</v>
      </c>
      <c r="D107" s="53">
        <f aca="true" t="shared" si="25" ref="D107:K107">SUM(D105:D106)</f>
        <v>4.632</v>
      </c>
      <c r="E107" s="53">
        <f t="shared" si="25"/>
        <v>3.641</v>
      </c>
      <c r="F107" s="53">
        <f t="shared" si="25"/>
        <v>4.425</v>
      </c>
      <c r="G107" s="53">
        <f t="shared" si="25"/>
        <v>12.163</v>
      </c>
      <c r="H107" s="53">
        <f t="shared" si="25"/>
        <v>15.748999999999999</v>
      </c>
      <c r="I107" s="53">
        <f t="shared" si="25"/>
        <v>18.43</v>
      </c>
      <c r="J107" s="53">
        <f t="shared" si="25"/>
        <v>21.273</v>
      </c>
      <c r="K107" s="53">
        <f t="shared" si="25"/>
        <v>18.898</v>
      </c>
      <c r="L107" s="53">
        <f t="shared" si="23"/>
        <v>99.211</v>
      </c>
      <c r="M107" s="158"/>
      <c r="N107" s="53">
        <f aca="true" t="shared" si="26" ref="N107:W107">SUM(N105:N106)</f>
        <v>14.512999999999998</v>
      </c>
      <c r="O107" s="53">
        <f t="shared" si="26"/>
        <v>12.985999999999999</v>
      </c>
      <c r="P107" s="53">
        <f t="shared" si="26"/>
        <v>13.900000000000187</v>
      </c>
      <c r="Q107" s="53">
        <f t="shared" si="26"/>
        <v>15.050000000000285</v>
      </c>
      <c r="R107" s="53">
        <f t="shared" si="26"/>
        <v>16.60000000000033</v>
      </c>
      <c r="S107" s="53">
        <f t="shared" si="26"/>
        <v>18.0500000000001</v>
      </c>
      <c r="T107" s="53">
        <f t="shared" si="26"/>
        <v>13.5</v>
      </c>
      <c r="U107" s="53">
        <f t="shared" si="26"/>
        <v>10.100000000000009</v>
      </c>
      <c r="V107" s="53">
        <f t="shared" si="26"/>
        <v>4.75</v>
      </c>
      <c r="W107" s="165">
        <f t="shared" si="26"/>
        <v>10.850000000000009</v>
      </c>
      <c r="X107" s="54">
        <f>SUM(N107:W107)</f>
        <v>130.29900000000092</v>
      </c>
      <c r="Z107" s="35"/>
    </row>
    <row r="108" spans="2:24" ht="4.5" customHeight="1">
      <c r="B108" s="221"/>
      <c r="C108" s="49"/>
      <c r="D108" s="11"/>
      <c r="E108" s="11"/>
      <c r="F108" s="11"/>
      <c r="G108" s="11"/>
      <c r="H108" s="11"/>
      <c r="I108" s="11"/>
      <c r="J108" s="11"/>
      <c r="K108" s="11"/>
      <c r="L108" s="11">
        <f t="shared" si="23"/>
        <v>0</v>
      </c>
      <c r="M108" s="13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69"/>
    </row>
    <row r="109" spans="2:24" ht="18" customHeight="1">
      <c r="B109" s="221"/>
      <c r="C109" s="22" t="s">
        <v>188</v>
      </c>
      <c r="D109" s="32">
        <f>D76+D87+D98</f>
        <v>0</v>
      </c>
      <c r="E109" s="32">
        <f aca="true" t="shared" si="27" ref="E109:W109">E76+E87+E98</f>
        <v>0</v>
      </c>
      <c r="F109" s="32">
        <f t="shared" si="27"/>
        <v>8</v>
      </c>
      <c r="G109" s="32">
        <f t="shared" si="27"/>
        <v>7</v>
      </c>
      <c r="H109" s="32">
        <f t="shared" si="27"/>
        <v>5</v>
      </c>
      <c r="I109" s="32">
        <f t="shared" si="27"/>
        <v>8</v>
      </c>
      <c r="J109" s="32">
        <f t="shared" si="27"/>
        <v>1</v>
      </c>
      <c r="K109" s="32">
        <f t="shared" si="27"/>
        <v>3</v>
      </c>
      <c r="L109" s="32">
        <f t="shared" si="23"/>
        <v>32</v>
      </c>
      <c r="M109" s="163"/>
      <c r="N109" s="32">
        <f t="shared" si="27"/>
        <v>0</v>
      </c>
      <c r="O109" s="32">
        <f t="shared" si="27"/>
        <v>0</v>
      </c>
      <c r="P109" s="32">
        <f t="shared" si="27"/>
        <v>1</v>
      </c>
      <c r="Q109" s="32">
        <f t="shared" si="27"/>
        <v>7</v>
      </c>
      <c r="R109" s="32">
        <f t="shared" si="27"/>
        <v>10</v>
      </c>
      <c r="S109" s="32">
        <f t="shared" si="27"/>
        <v>9</v>
      </c>
      <c r="T109" s="32">
        <f t="shared" si="27"/>
        <v>18</v>
      </c>
      <c r="U109" s="32">
        <f t="shared" si="27"/>
        <v>2</v>
      </c>
      <c r="V109" s="32">
        <f t="shared" si="27"/>
        <v>0</v>
      </c>
      <c r="W109" s="175">
        <f t="shared" si="27"/>
        <v>0</v>
      </c>
      <c r="X109" s="31">
        <f>SUM(N109:W109)</f>
        <v>47</v>
      </c>
    </row>
    <row r="110" spans="2:24" ht="4.5" customHeight="1">
      <c r="B110" s="221"/>
      <c r="C110" s="49"/>
      <c r="D110" s="15"/>
      <c r="E110" s="15"/>
      <c r="F110" s="15"/>
      <c r="G110" s="15"/>
      <c r="H110" s="15"/>
      <c r="I110" s="15"/>
      <c r="J110" s="15"/>
      <c r="K110" s="15"/>
      <c r="L110" s="15">
        <f t="shared" si="23"/>
        <v>0</v>
      </c>
      <c r="M110" s="133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69"/>
    </row>
    <row r="111" spans="2:24" ht="18" customHeight="1">
      <c r="B111" s="221"/>
      <c r="C111" s="48" t="s">
        <v>21</v>
      </c>
      <c r="D111" s="32">
        <f aca="true" t="shared" si="28" ref="D111:W111">+D78+D89+D100</f>
        <v>8</v>
      </c>
      <c r="E111" s="32">
        <f t="shared" si="28"/>
        <v>3</v>
      </c>
      <c r="F111" s="32">
        <f t="shared" si="28"/>
        <v>3</v>
      </c>
      <c r="G111" s="32">
        <f t="shared" si="28"/>
        <v>4</v>
      </c>
      <c r="H111" s="32">
        <f t="shared" si="28"/>
        <v>3</v>
      </c>
      <c r="I111" s="32">
        <f t="shared" si="28"/>
        <v>2</v>
      </c>
      <c r="J111" s="32">
        <f t="shared" si="28"/>
        <v>13</v>
      </c>
      <c r="K111" s="32">
        <f t="shared" si="28"/>
        <v>2</v>
      </c>
      <c r="L111" s="32">
        <f t="shared" si="23"/>
        <v>38</v>
      </c>
      <c r="M111" s="163"/>
      <c r="N111" s="32">
        <f t="shared" si="28"/>
        <v>0</v>
      </c>
      <c r="O111" s="32">
        <f t="shared" si="28"/>
        <v>0</v>
      </c>
      <c r="P111" s="32">
        <f t="shared" si="28"/>
        <v>4</v>
      </c>
      <c r="Q111" s="32">
        <f t="shared" si="28"/>
        <v>6</v>
      </c>
      <c r="R111" s="32">
        <f t="shared" si="28"/>
        <v>5</v>
      </c>
      <c r="S111" s="32">
        <f t="shared" si="28"/>
        <v>4</v>
      </c>
      <c r="T111" s="32">
        <f t="shared" si="28"/>
        <v>1</v>
      </c>
      <c r="U111" s="32">
        <f t="shared" si="28"/>
        <v>2</v>
      </c>
      <c r="V111" s="32">
        <f t="shared" si="28"/>
        <v>1</v>
      </c>
      <c r="W111" s="175">
        <f t="shared" si="28"/>
        <v>0</v>
      </c>
      <c r="X111" s="28">
        <f>SUM(N111:W111)</f>
        <v>23</v>
      </c>
    </row>
    <row r="112" spans="2:24" ht="4.5" customHeight="1">
      <c r="B112" s="221"/>
      <c r="C112" s="49"/>
      <c r="D112" s="15"/>
      <c r="E112" s="15"/>
      <c r="F112" s="15"/>
      <c r="G112" s="15"/>
      <c r="H112" s="15"/>
      <c r="I112" s="15"/>
      <c r="J112" s="15"/>
      <c r="K112" s="15"/>
      <c r="L112" s="15">
        <f t="shared" si="23"/>
        <v>0</v>
      </c>
      <c r="M112" s="133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69"/>
    </row>
    <row r="113" spans="2:24" ht="18" customHeight="1" thickBot="1">
      <c r="B113" s="222"/>
      <c r="C113" s="71" t="s">
        <v>22</v>
      </c>
      <c r="D113" s="50">
        <f aca="true" t="shared" si="29" ref="D113:W113">+D80+D91+D102</f>
        <v>2</v>
      </c>
      <c r="E113" s="50">
        <f t="shared" si="29"/>
        <v>4</v>
      </c>
      <c r="F113" s="50">
        <f t="shared" si="29"/>
        <v>0</v>
      </c>
      <c r="G113" s="50">
        <f t="shared" si="29"/>
        <v>4</v>
      </c>
      <c r="H113" s="50">
        <f t="shared" si="29"/>
        <v>0</v>
      </c>
      <c r="I113" s="50">
        <f t="shared" si="29"/>
        <v>6</v>
      </c>
      <c r="J113" s="50">
        <f t="shared" si="29"/>
        <v>5</v>
      </c>
      <c r="K113" s="50">
        <f t="shared" si="29"/>
        <v>1</v>
      </c>
      <c r="L113" s="50">
        <f t="shared" si="23"/>
        <v>22</v>
      </c>
      <c r="M113" s="163"/>
      <c r="N113" s="50">
        <f t="shared" si="29"/>
        <v>0</v>
      </c>
      <c r="O113" s="50">
        <f t="shared" si="29"/>
        <v>2</v>
      </c>
      <c r="P113" s="50">
        <f t="shared" si="29"/>
        <v>1</v>
      </c>
      <c r="Q113" s="50">
        <f t="shared" si="29"/>
        <v>3</v>
      </c>
      <c r="R113" s="50">
        <f t="shared" si="29"/>
        <v>3</v>
      </c>
      <c r="S113" s="50">
        <f t="shared" si="29"/>
        <v>3</v>
      </c>
      <c r="T113" s="50">
        <f t="shared" si="29"/>
        <v>2</v>
      </c>
      <c r="U113" s="50">
        <f t="shared" si="29"/>
        <v>1</v>
      </c>
      <c r="V113" s="50">
        <f t="shared" si="29"/>
        <v>0</v>
      </c>
      <c r="W113" s="176">
        <f t="shared" si="29"/>
        <v>2</v>
      </c>
      <c r="X113" s="30">
        <f>SUM(N113:W113)</f>
        <v>17</v>
      </c>
    </row>
    <row r="114" spans="2:23" ht="18">
      <c r="B114" s="58"/>
      <c r="C114" s="72"/>
      <c r="D114" s="59"/>
      <c r="E114" s="59"/>
      <c r="F114" s="59"/>
      <c r="G114" s="59"/>
      <c r="H114" s="59"/>
      <c r="I114" s="59"/>
      <c r="J114" s="59"/>
      <c r="K114" s="59"/>
      <c r="L114" s="59"/>
      <c r="M114" s="57"/>
      <c r="N114" s="59"/>
      <c r="O114" s="59"/>
      <c r="P114" s="59"/>
      <c r="Q114" s="59"/>
      <c r="R114" s="59"/>
      <c r="S114" s="59"/>
      <c r="T114" s="59"/>
      <c r="U114" s="59"/>
      <c r="V114" s="59"/>
      <c r="W114" s="59"/>
    </row>
    <row r="115" spans="2:24" s="60" customFormat="1" ht="30.75" customHeight="1">
      <c r="B115" s="55" t="s">
        <v>106</v>
      </c>
      <c r="C115" s="56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61"/>
    </row>
    <row r="116" spans="2:24" s="60" customFormat="1" ht="45.75" customHeight="1">
      <c r="B116" s="216" t="s">
        <v>278</v>
      </c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57"/>
      <c r="Q116" s="57"/>
      <c r="R116" s="57"/>
      <c r="S116" s="57"/>
      <c r="T116" s="57"/>
      <c r="U116" s="57"/>
      <c r="V116" s="57"/>
      <c r="W116" s="57"/>
      <c r="X116" s="61"/>
    </row>
    <row r="117" spans="2:24" s="60" customFormat="1" ht="30.75" customHeight="1">
      <c r="B117" s="216" t="s">
        <v>279</v>
      </c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57"/>
      <c r="Q117" s="57"/>
      <c r="R117" s="57"/>
      <c r="S117" s="57"/>
      <c r="T117" s="57"/>
      <c r="U117" s="57"/>
      <c r="V117" s="57"/>
      <c r="W117" s="57"/>
      <c r="X117" s="61"/>
    </row>
    <row r="118" spans="2:24" s="60" customFormat="1" ht="30.75" customHeight="1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57"/>
      <c r="Q118" s="57"/>
      <c r="R118" s="57"/>
      <c r="S118" s="57"/>
      <c r="T118" s="57"/>
      <c r="U118" s="57"/>
      <c r="V118" s="57"/>
      <c r="W118" s="57"/>
      <c r="X118" s="61"/>
    </row>
    <row r="119" spans="2:24" s="60" customFormat="1" ht="30.75" customHeight="1"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57"/>
      <c r="Q119" s="57"/>
      <c r="R119" s="57"/>
      <c r="S119" s="57"/>
      <c r="T119" s="57"/>
      <c r="U119" s="57"/>
      <c r="V119" s="57"/>
      <c r="W119" s="57"/>
      <c r="X119" s="61"/>
    </row>
    <row r="120" spans="2:24" s="60" customFormat="1" ht="36.75" customHeight="1">
      <c r="B120" s="55"/>
      <c r="C120" s="56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61"/>
    </row>
    <row r="121" spans="2:23" ht="18">
      <c r="B121" s="18"/>
      <c r="C121" s="19"/>
      <c r="D121" s="20"/>
      <c r="E121" s="20"/>
      <c r="F121" s="20"/>
      <c r="G121" s="20"/>
      <c r="H121" s="20"/>
      <c r="I121" s="20"/>
      <c r="J121" s="20"/>
      <c r="K121" s="20"/>
      <c r="L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2:23" ht="18">
      <c r="B122" s="18"/>
      <c r="C122" s="19"/>
      <c r="D122" s="20"/>
      <c r="E122" s="20"/>
      <c r="F122" s="20"/>
      <c r="G122" s="20"/>
      <c r="H122" s="20"/>
      <c r="I122" s="20"/>
      <c r="J122" s="20"/>
      <c r="K122" s="20"/>
      <c r="L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2:23" ht="18">
      <c r="B123" s="18"/>
      <c r="C123" s="19"/>
      <c r="D123" s="20"/>
      <c r="E123" s="20"/>
      <c r="F123" s="20"/>
      <c r="G123" s="20"/>
      <c r="H123" s="20"/>
      <c r="I123" s="20"/>
      <c r="J123" s="20"/>
      <c r="K123" s="20"/>
      <c r="L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2:23" ht="18">
      <c r="B124" s="18"/>
      <c r="C124" s="19"/>
      <c r="D124" s="20"/>
      <c r="E124" s="20"/>
      <c r="F124" s="20"/>
      <c r="G124" s="20"/>
      <c r="H124" s="20"/>
      <c r="I124" s="20"/>
      <c r="J124" s="20"/>
      <c r="K124" s="20"/>
      <c r="L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2:23" ht="18">
      <c r="B125" s="18"/>
      <c r="C125" s="19"/>
      <c r="D125" s="20"/>
      <c r="E125" s="20"/>
      <c r="F125" s="20"/>
      <c r="G125" s="20"/>
      <c r="H125" s="20"/>
      <c r="I125" s="20"/>
      <c r="J125" s="20"/>
      <c r="K125" s="20"/>
      <c r="L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2:23" ht="18">
      <c r="B126" s="18"/>
      <c r="C126" s="19"/>
      <c r="D126" s="20"/>
      <c r="E126" s="20"/>
      <c r="F126" s="20"/>
      <c r="G126" s="20"/>
      <c r="H126" s="20"/>
      <c r="I126" s="20"/>
      <c r="J126" s="20"/>
      <c r="K126" s="20"/>
      <c r="L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2:23" ht="18">
      <c r="B127" s="18"/>
      <c r="C127" s="19"/>
      <c r="D127" s="20"/>
      <c r="E127" s="20"/>
      <c r="F127" s="20"/>
      <c r="G127" s="20"/>
      <c r="H127" s="20"/>
      <c r="I127" s="20"/>
      <c r="J127" s="20"/>
      <c r="K127" s="20"/>
      <c r="L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2:23" ht="18">
      <c r="B128" s="18"/>
      <c r="C128" s="19"/>
      <c r="D128" s="20"/>
      <c r="E128" s="20"/>
      <c r="F128" s="20"/>
      <c r="G128" s="20"/>
      <c r="H128" s="20"/>
      <c r="I128" s="20"/>
      <c r="J128" s="20"/>
      <c r="K128" s="20"/>
      <c r="L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2:23" ht="18">
      <c r="B129" s="18"/>
      <c r="C129" s="19"/>
      <c r="D129" s="20"/>
      <c r="E129" s="20"/>
      <c r="F129" s="20"/>
      <c r="G129" s="20"/>
      <c r="H129" s="20"/>
      <c r="I129" s="20"/>
      <c r="J129" s="20"/>
      <c r="K129" s="20"/>
      <c r="L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2:23" ht="18">
      <c r="B130" s="18"/>
      <c r="C130" s="19"/>
      <c r="D130" s="20"/>
      <c r="E130" s="20"/>
      <c r="F130" s="20"/>
      <c r="G130" s="20"/>
      <c r="H130" s="20"/>
      <c r="I130" s="20"/>
      <c r="J130" s="20"/>
      <c r="K130" s="20"/>
      <c r="L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2:23" ht="18">
      <c r="B131" s="18"/>
      <c r="C131" s="19"/>
      <c r="D131" s="20"/>
      <c r="E131" s="20"/>
      <c r="F131" s="20"/>
      <c r="G131" s="20"/>
      <c r="H131" s="20"/>
      <c r="I131" s="20"/>
      <c r="J131" s="20"/>
      <c r="K131" s="20"/>
      <c r="L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2:23" ht="18">
      <c r="B132" s="18"/>
      <c r="C132" s="19"/>
      <c r="D132" s="20"/>
      <c r="E132" s="20"/>
      <c r="F132" s="20"/>
      <c r="G132" s="20"/>
      <c r="H132" s="20"/>
      <c r="I132" s="20"/>
      <c r="J132" s="20"/>
      <c r="K132" s="20"/>
      <c r="L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2:23" ht="18">
      <c r="B133" s="18"/>
      <c r="C133" s="19"/>
      <c r="D133" s="20"/>
      <c r="E133" s="20"/>
      <c r="F133" s="20"/>
      <c r="G133" s="20"/>
      <c r="H133" s="20"/>
      <c r="I133" s="20"/>
      <c r="J133" s="20"/>
      <c r="K133" s="20"/>
      <c r="L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2:23" ht="18">
      <c r="B134" s="18"/>
      <c r="C134" s="19"/>
      <c r="D134" s="20"/>
      <c r="E134" s="20"/>
      <c r="F134" s="20"/>
      <c r="G134" s="20"/>
      <c r="H134" s="20"/>
      <c r="I134" s="20"/>
      <c r="J134" s="20"/>
      <c r="K134" s="20"/>
      <c r="L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2:23" ht="18">
      <c r="B135" s="18"/>
      <c r="C135" s="19"/>
      <c r="D135" s="20"/>
      <c r="E135" s="20"/>
      <c r="F135" s="20"/>
      <c r="G135" s="20"/>
      <c r="H135" s="20"/>
      <c r="I135" s="20"/>
      <c r="J135" s="20"/>
      <c r="K135" s="20"/>
      <c r="L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2:23" ht="18">
      <c r="B136" s="18"/>
      <c r="C136" s="19"/>
      <c r="D136" s="20"/>
      <c r="E136" s="20"/>
      <c r="F136" s="20"/>
      <c r="G136" s="20"/>
      <c r="H136" s="20"/>
      <c r="I136" s="20"/>
      <c r="J136" s="20"/>
      <c r="K136" s="20"/>
      <c r="L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2:23" ht="18">
      <c r="B137" s="18"/>
      <c r="C137" s="19"/>
      <c r="D137" s="20"/>
      <c r="E137" s="20"/>
      <c r="F137" s="20"/>
      <c r="G137" s="20"/>
      <c r="H137" s="20"/>
      <c r="I137" s="20"/>
      <c r="J137" s="20"/>
      <c r="K137" s="20"/>
      <c r="L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2:23" ht="18">
      <c r="B138" s="18"/>
      <c r="C138" s="19"/>
      <c r="D138" s="20"/>
      <c r="E138" s="20"/>
      <c r="F138" s="20"/>
      <c r="G138" s="20"/>
      <c r="H138" s="20"/>
      <c r="I138" s="20"/>
      <c r="J138" s="20"/>
      <c r="K138" s="20"/>
      <c r="L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2:23" ht="18">
      <c r="B139" s="18"/>
      <c r="C139" s="19"/>
      <c r="D139" s="20"/>
      <c r="E139" s="20"/>
      <c r="F139" s="20"/>
      <c r="G139" s="20"/>
      <c r="H139" s="20"/>
      <c r="I139" s="20"/>
      <c r="J139" s="20"/>
      <c r="K139" s="20"/>
      <c r="L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2:23" ht="18">
      <c r="B140" s="18"/>
      <c r="C140" s="19"/>
      <c r="D140" s="20"/>
      <c r="E140" s="20"/>
      <c r="F140" s="20"/>
      <c r="G140" s="20"/>
      <c r="H140" s="20"/>
      <c r="I140" s="20"/>
      <c r="J140" s="20"/>
      <c r="K140" s="20"/>
      <c r="L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2:23" ht="18">
      <c r="B141" s="18"/>
      <c r="C141" s="19"/>
      <c r="D141" s="20"/>
      <c r="E141" s="20"/>
      <c r="F141" s="20"/>
      <c r="G141" s="20"/>
      <c r="H141" s="20"/>
      <c r="I141" s="20"/>
      <c r="J141" s="20"/>
      <c r="K141" s="20"/>
      <c r="L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2:23" ht="18">
      <c r="B142" s="18"/>
      <c r="C142" s="19"/>
      <c r="D142" s="20"/>
      <c r="E142" s="20"/>
      <c r="F142" s="20"/>
      <c r="G142" s="20"/>
      <c r="H142" s="20"/>
      <c r="I142" s="20"/>
      <c r="J142" s="20"/>
      <c r="K142" s="20"/>
      <c r="L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2:23" ht="18">
      <c r="B143" s="18"/>
      <c r="C143" s="19"/>
      <c r="D143" s="20"/>
      <c r="E143" s="20"/>
      <c r="F143" s="20"/>
      <c r="G143" s="20"/>
      <c r="H143" s="20"/>
      <c r="I143" s="20"/>
      <c r="J143" s="20"/>
      <c r="K143" s="20"/>
      <c r="L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2:23" ht="18">
      <c r="B144" s="18"/>
      <c r="C144" s="19"/>
      <c r="D144" s="20"/>
      <c r="E144" s="20"/>
      <c r="F144" s="20"/>
      <c r="G144" s="20"/>
      <c r="H144" s="20"/>
      <c r="I144" s="20"/>
      <c r="J144" s="20"/>
      <c r="K144" s="20"/>
      <c r="L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2:23" ht="18">
      <c r="B145" s="18"/>
      <c r="C145" s="19"/>
      <c r="D145" s="20"/>
      <c r="E145" s="20"/>
      <c r="F145" s="20"/>
      <c r="G145" s="20"/>
      <c r="H145" s="20"/>
      <c r="I145" s="20"/>
      <c r="J145" s="20"/>
      <c r="K145" s="20"/>
      <c r="L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2:23" ht="18">
      <c r="B146" s="18"/>
      <c r="C146" s="19"/>
      <c r="D146" s="20"/>
      <c r="E146" s="20"/>
      <c r="F146" s="20"/>
      <c r="G146" s="20"/>
      <c r="H146" s="20"/>
      <c r="I146" s="20"/>
      <c r="J146" s="20"/>
      <c r="K146" s="20"/>
      <c r="L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2:23" ht="18">
      <c r="B147" s="18"/>
      <c r="C147" s="19"/>
      <c r="D147" s="20"/>
      <c r="E147" s="20"/>
      <c r="F147" s="20"/>
      <c r="G147" s="20"/>
      <c r="H147" s="20"/>
      <c r="I147" s="20"/>
      <c r="J147" s="20"/>
      <c r="K147" s="20"/>
      <c r="L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2:23" ht="18">
      <c r="B148" s="18"/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2:23" ht="18">
      <c r="B149" s="18"/>
      <c r="C149" s="19"/>
      <c r="D149" s="20"/>
      <c r="E149" s="20"/>
      <c r="F149" s="20"/>
      <c r="G149" s="20"/>
      <c r="H149" s="20"/>
      <c r="I149" s="20"/>
      <c r="J149" s="20"/>
      <c r="K149" s="20"/>
      <c r="L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2:23" ht="18">
      <c r="B150" s="18"/>
      <c r="C150" s="19"/>
      <c r="D150" s="20"/>
      <c r="E150" s="20"/>
      <c r="F150" s="20"/>
      <c r="G150" s="20"/>
      <c r="H150" s="20"/>
      <c r="I150" s="20"/>
      <c r="J150" s="20"/>
      <c r="K150" s="20"/>
      <c r="L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2:23" ht="18">
      <c r="B151" s="18"/>
      <c r="C151" s="19"/>
      <c r="D151" s="20"/>
      <c r="E151" s="20"/>
      <c r="F151" s="20"/>
      <c r="G151" s="20"/>
      <c r="H151" s="20"/>
      <c r="I151" s="20"/>
      <c r="J151" s="20"/>
      <c r="K151" s="20"/>
      <c r="L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2:23" ht="18">
      <c r="B152" s="18"/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2:23" ht="18">
      <c r="B153" s="18"/>
      <c r="C153" s="19"/>
      <c r="D153" s="20"/>
      <c r="E153" s="20"/>
      <c r="F153" s="20"/>
      <c r="G153" s="20"/>
      <c r="H153" s="20"/>
      <c r="I153" s="20"/>
      <c r="J153" s="20"/>
      <c r="K153" s="20"/>
      <c r="L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2:23" ht="18">
      <c r="B154" s="18"/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2:23" ht="18">
      <c r="B155" s="18"/>
      <c r="C155" s="19"/>
      <c r="D155" s="20"/>
      <c r="E155" s="20"/>
      <c r="F155" s="20"/>
      <c r="G155" s="20"/>
      <c r="H155" s="20"/>
      <c r="I155" s="20"/>
      <c r="J155" s="20"/>
      <c r="K155" s="20"/>
      <c r="L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2:23" ht="18">
      <c r="B156" s="18"/>
      <c r="C156" s="19"/>
      <c r="D156" s="20"/>
      <c r="E156" s="20"/>
      <c r="F156" s="20"/>
      <c r="G156" s="20"/>
      <c r="H156" s="20"/>
      <c r="I156" s="20"/>
      <c r="J156" s="20"/>
      <c r="K156" s="20"/>
      <c r="L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2:23" ht="18">
      <c r="B157" s="18"/>
      <c r="C157" s="19"/>
      <c r="D157" s="20"/>
      <c r="E157" s="20"/>
      <c r="F157" s="20"/>
      <c r="G157" s="20"/>
      <c r="H157" s="20"/>
      <c r="I157" s="20"/>
      <c r="J157" s="20"/>
      <c r="K157" s="20"/>
      <c r="L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2:23" ht="18">
      <c r="B158" s="18"/>
      <c r="C158" s="19"/>
      <c r="D158" s="20"/>
      <c r="E158" s="20"/>
      <c r="F158" s="20"/>
      <c r="G158" s="20"/>
      <c r="H158" s="20"/>
      <c r="I158" s="20"/>
      <c r="J158" s="20"/>
      <c r="K158" s="20"/>
      <c r="L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2:23" ht="18">
      <c r="B159" s="18"/>
      <c r="C159" s="19"/>
      <c r="D159" s="20"/>
      <c r="E159" s="20"/>
      <c r="F159" s="20"/>
      <c r="G159" s="20"/>
      <c r="H159" s="20"/>
      <c r="I159" s="20"/>
      <c r="J159" s="20"/>
      <c r="K159" s="20"/>
      <c r="L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2:23" ht="18">
      <c r="B160" s="18"/>
      <c r="C160" s="19"/>
      <c r="D160" s="20"/>
      <c r="E160" s="20"/>
      <c r="F160" s="20"/>
      <c r="G160" s="20"/>
      <c r="H160" s="20"/>
      <c r="I160" s="20"/>
      <c r="J160" s="20"/>
      <c r="K160" s="20"/>
      <c r="L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2:23" ht="18">
      <c r="B161" s="18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2:23" ht="18">
      <c r="B162" s="18"/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2:23" ht="18">
      <c r="B163" s="18"/>
      <c r="C163" s="19"/>
      <c r="D163" s="20"/>
      <c r="E163" s="20"/>
      <c r="F163" s="20"/>
      <c r="G163" s="20"/>
      <c r="H163" s="20"/>
      <c r="I163" s="20"/>
      <c r="J163" s="20"/>
      <c r="K163" s="20"/>
      <c r="L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18">
      <c r="B164" s="18"/>
      <c r="C164" s="19"/>
      <c r="D164" s="20"/>
      <c r="E164" s="20"/>
      <c r="F164" s="20"/>
      <c r="G164" s="20"/>
      <c r="H164" s="20"/>
      <c r="I164" s="20"/>
      <c r="J164" s="20"/>
      <c r="K164" s="20"/>
      <c r="L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2:23" ht="18">
      <c r="B165" s="18"/>
      <c r="C165" s="19"/>
      <c r="D165" s="20"/>
      <c r="E165" s="20"/>
      <c r="F165" s="20"/>
      <c r="G165" s="20"/>
      <c r="H165" s="20"/>
      <c r="I165" s="20"/>
      <c r="J165" s="20"/>
      <c r="K165" s="20"/>
      <c r="L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2:23" ht="18">
      <c r="B166" s="18"/>
      <c r="C166" s="19"/>
      <c r="D166" s="20"/>
      <c r="E166" s="20"/>
      <c r="F166" s="20"/>
      <c r="G166" s="20"/>
      <c r="H166" s="20"/>
      <c r="I166" s="20"/>
      <c r="J166" s="20"/>
      <c r="K166" s="20"/>
      <c r="L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2:23" ht="18">
      <c r="B167" s="18"/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2:23" ht="18">
      <c r="B168" s="18"/>
      <c r="C168" s="19"/>
      <c r="D168" s="20"/>
      <c r="E168" s="20"/>
      <c r="F168" s="20"/>
      <c r="G168" s="20"/>
      <c r="H168" s="20"/>
      <c r="I168" s="20"/>
      <c r="J168" s="20"/>
      <c r="K168" s="20"/>
      <c r="L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2:23" ht="18">
      <c r="B169" s="18"/>
      <c r="C169" s="19"/>
      <c r="D169" s="20"/>
      <c r="E169" s="20"/>
      <c r="F169" s="20"/>
      <c r="G169" s="20"/>
      <c r="H169" s="20"/>
      <c r="I169" s="20"/>
      <c r="J169" s="20"/>
      <c r="K169" s="20"/>
      <c r="L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2:23" ht="18">
      <c r="B170" s="18"/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2:23" ht="18">
      <c r="B171" s="18"/>
      <c r="C171" s="19"/>
      <c r="D171" s="20"/>
      <c r="E171" s="20"/>
      <c r="F171" s="20"/>
      <c r="G171" s="20"/>
      <c r="H171" s="20"/>
      <c r="I171" s="20"/>
      <c r="J171" s="20"/>
      <c r="K171" s="20"/>
      <c r="L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2:23" ht="18">
      <c r="B172" s="18"/>
      <c r="C172" s="19"/>
      <c r="D172" s="20"/>
      <c r="E172" s="20"/>
      <c r="F172" s="20"/>
      <c r="G172" s="20"/>
      <c r="H172" s="20"/>
      <c r="I172" s="20"/>
      <c r="J172" s="20"/>
      <c r="K172" s="20"/>
      <c r="L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2:23" ht="18">
      <c r="B173" s="18"/>
      <c r="C173" s="19"/>
      <c r="D173" s="20"/>
      <c r="E173" s="20"/>
      <c r="F173" s="20"/>
      <c r="G173" s="20"/>
      <c r="H173" s="20"/>
      <c r="I173" s="20"/>
      <c r="J173" s="20"/>
      <c r="K173" s="20"/>
      <c r="L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2:23" ht="18">
      <c r="B174" s="18"/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2:23" ht="18">
      <c r="B175" s="18"/>
      <c r="C175" s="19"/>
      <c r="D175" s="20"/>
      <c r="E175" s="20"/>
      <c r="F175" s="20"/>
      <c r="G175" s="20"/>
      <c r="H175" s="20"/>
      <c r="I175" s="20"/>
      <c r="J175" s="20"/>
      <c r="K175" s="20"/>
      <c r="L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2:23" ht="18">
      <c r="B176" s="18"/>
      <c r="C176" s="19"/>
      <c r="D176" s="20"/>
      <c r="E176" s="20"/>
      <c r="F176" s="20"/>
      <c r="G176" s="20"/>
      <c r="H176" s="20"/>
      <c r="I176" s="20"/>
      <c r="J176" s="20"/>
      <c r="K176" s="20"/>
      <c r="L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2:23" ht="18">
      <c r="B177" s="18"/>
      <c r="C177" s="19"/>
      <c r="D177" s="20"/>
      <c r="E177" s="20"/>
      <c r="F177" s="20"/>
      <c r="G177" s="20"/>
      <c r="H177" s="20"/>
      <c r="I177" s="20"/>
      <c r="J177" s="20"/>
      <c r="K177" s="20"/>
      <c r="L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2:23" ht="18">
      <c r="B178" s="18"/>
      <c r="C178" s="19"/>
      <c r="D178" s="20"/>
      <c r="E178" s="20"/>
      <c r="F178" s="20"/>
      <c r="G178" s="20"/>
      <c r="H178" s="20"/>
      <c r="I178" s="20"/>
      <c r="J178" s="20"/>
      <c r="K178" s="20"/>
      <c r="L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2:23" ht="18">
      <c r="B179" s="18"/>
      <c r="C179" s="19"/>
      <c r="D179" s="20"/>
      <c r="E179" s="20"/>
      <c r="F179" s="20"/>
      <c r="G179" s="20"/>
      <c r="H179" s="20"/>
      <c r="I179" s="20"/>
      <c r="J179" s="20"/>
      <c r="K179" s="20"/>
      <c r="L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2:23" ht="18">
      <c r="B180" s="18"/>
      <c r="C180" s="19"/>
      <c r="D180" s="20"/>
      <c r="E180" s="20"/>
      <c r="F180" s="20"/>
      <c r="G180" s="20"/>
      <c r="H180" s="20"/>
      <c r="I180" s="20"/>
      <c r="J180" s="20"/>
      <c r="K180" s="20"/>
      <c r="L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2:23" ht="18">
      <c r="B181" s="18"/>
      <c r="C181" s="19"/>
      <c r="D181" s="20"/>
      <c r="E181" s="20"/>
      <c r="F181" s="20"/>
      <c r="G181" s="20"/>
      <c r="H181" s="20"/>
      <c r="I181" s="20"/>
      <c r="J181" s="20"/>
      <c r="K181" s="20"/>
      <c r="L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2:23" ht="18">
      <c r="B182" s="18"/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2:23" ht="18">
      <c r="B183" s="18"/>
      <c r="C183" s="19"/>
      <c r="D183" s="20"/>
      <c r="E183" s="20"/>
      <c r="F183" s="20"/>
      <c r="G183" s="20"/>
      <c r="H183" s="20"/>
      <c r="I183" s="20"/>
      <c r="J183" s="20"/>
      <c r="K183" s="20"/>
      <c r="L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2:23" ht="18">
      <c r="B184" s="18"/>
      <c r="C184" s="19"/>
      <c r="D184" s="20"/>
      <c r="E184" s="20"/>
      <c r="F184" s="20"/>
      <c r="G184" s="20"/>
      <c r="H184" s="20"/>
      <c r="I184" s="20"/>
      <c r="J184" s="20"/>
      <c r="K184" s="20"/>
      <c r="L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2:23" ht="18">
      <c r="B185" s="18"/>
      <c r="C185" s="19"/>
      <c r="D185" s="20"/>
      <c r="E185" s="20"/>
      <c r="F185" s="20"/>
      <c r="G185" s="20"/>
      <c r="H185" s="20"/>
      <c r="I185" s="20"/>
      <c r="J185" s="20"/>
      <c r="K185" s="20"/>
      <c r="L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2:23" ht="18">
      <c r="B186" s="18"/>
      <c r="C186" s="19"/>
      <c r="D186" s="20"/>
      <c r="E186" s="20"/>
      <c r="F186" s="20"/>
      <c r="G186" s="20"/>
      <c r="H186" s="20"/>
      <c r="I186" s="20"/>
      <c r="J186" s="20"/>
      <c r="K186" s="20"/>
      <c r="L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2:23" ht="18">
      <c r="B187" s="18"/>
      <c r="C187" s="19"/>
      <c r="D187" s="20"/>
      <c r="E187" s="20"/>
      <c r="F187" s="20"/>
      <c r="G187" s="20"/>
      <c r="H187" s="20"/>
      <c r="I187" s="20"/>
      <c r="J187" s="20"/>
      <c r="K187" s="20"/>
      <c r="L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2:23" ht="18">
      <c r="B188" s="18"/>
      <c r="C188" s="19"/>
      <c r="D188" s="20"/>
      <c r="E188" s="20"/>
      <c r="F188" s="20"/>
      <c r="G188" s="20"/>
      <c r="H188" s="20"/>
      <c r="I188" s="20"/>
      <c r="J188" s="20"/>
      <c r="K188" s="20"/>
      <c r="L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2:23" ht="18">
      <c r="B189" s="18"/>
      <c r="C189" s="19"/>
      <c r="D189" s="20"/>
      <c r="E189" s="20"/>
      <c r="F189" s="20"/>
      <c r="G189" s="20"/>
      <c r="H189" s="20"/>
      <c r="I189" s="20"/>
      <c r="J189" s="20"/>
      <c r="K189" s="20"/>
      <c r="L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2:23" ht="18">
      <c r="B190" s="18"/>
      <c r="C190" s="19"/>
      <c r="D190" s="20"/>
      <c r="E190" s="20"/>
      <c r="F190" s="20"/>
      <c r="G190" s="20"/>
      <c r="H190" s="20"/>
      <c r="I190" s="20"/>
      <c r="J190" s="20"/>
      <c r="K190" s="20"/>
      <c r="L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2:23" ht="18">
      <c r="B191" s="18"/>
      <c r="C191" s="19"/>
      <c r="D191" s="20"/>
      <c r="E191" s="20"/>
      <c r="F191" s="20"/>
      <c r="G191" s="20"/>
      <c r="H191" s="20"/>
      <c r="I191" s="20"/>
      <c r="J191" s="20"/>
      <c r="K191" s="20"/>
      <c r="L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2:23" ht="18">
      <c r="B192" s="18"/>
      <c r="C192" s="19"/>
      <c r="D192" s="20"/>
      <c r="E192" s="20"/>
      <c r="F192" s="20"/>
      <c r="G192" s="20"/>
      <c r="H192" s="20"/>
      <c r="I192" s="20"/>
      <c r="J192" s="20"/>
      <c r="K192" s="20"/>
      <c r="L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2:23" ht="18">
      <c r="B193" s="18"/>
      <c r="C193" s="19"/>
      <c r="D193" s="20"/>
      <c r="E193" s="20"/>
      <c r="F193" s="20"/>
      <c r="G193" s="20"/>
      <c r="H193" s="20"/>
      <c r="I193" s="20"/>
      <c r="J193" s="20"/>
      <c r="K193" s="20"/>
      <c r="L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2:23" ht="18">
      <c r="B194" s="18"/>
      <c r="C194" s="19"/>
      <c r="D194" s="20"/>
      <c r="E194" s="20"/>
      <c r="F194" s="20"/>
      <c r="G194" s="20"/>
      <c r="H194" s="20"/>
      <c r="I194" s="20"/>
      <c r="J194" s="20"/>
      <c r="K194" s="20"/>
      <c r="L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2:23" ht="18">
      <c r="B195" s="18"/>
      <c r="C195" s="19"/>
      <c r="D195" s="20"/>
      <c r="E195" s="20"/>
      <c r="F195" s="20"/>
      <c r="G195" s="20"/>
      <c r="H195" s="20"/>
      <c r="I195" s="20"/>
      <c r="J195" s="20"/>
      <c r="K195" s="20"/>
      <c r="L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2:23" ht="18">
      <c r="B196" s="18"/>
      <c r="C196" s="19"/>
      <c r="D196" s="20"/>
      <c r="E196" s="20"/>
      <c r="F196" s="20"/>
      <c r="G196" s="20"/>
      <c r="H196" s="20"/>
      <c r="I196" s="20"/>
      <c r="J196" s="20"/>
      <c r="K196" s="20"/>
      <c r="L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2:23" ht="18">
      <c r="B197" s="18"/>
      <c r="C197" s="19"/>
      <c r="D197" s="20"/>
      <c r="E197" s="20"/>
      <c r="F197" s="20"/>
      <c r="G197" s="20"/>
      <c r="H197" s="20"/>
      <c r="I197" s="20"/>
      <c r="J197" s="20"/>
      <c r="K197" s="20"/>
      <c r="L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2:23" ht="18">
      <c r="B198" s="18"/>
      <c r="C198" s="19"/>
      <c r="D198" s="20"/>
      <c r="E198" s="20"/>
      <c r="F198" s="20"/>
      <c r="G198" s="20"/>
      <c r="H198" s="20"/>
      <c r="I198" s="20"/>
      <c r="J198" s="20"/>
      <c r="K198" s="20"/>
      <c r="L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2:23" ht="18">
      <c r="B199" s="18"/>
      <c r="C199" s="19"/>
      <c r="D199" s="20"/>
      <c r="E199" s="20"/>
      <c r="F199" s="20"/>
      <c r="G199" s="20"/>
      <c r="H199" s="20"/>
      <c r="I199" s="20"/>
      <c r="J199" s="20"/>
      <c r="K199" s="20"/>
      <c r="L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2:23" ht="18">
      <c r="B200" s="18"/>
      <c r="C200" s="19"/>
      <c r="D200" s="20"/>
      <c r="E200" s="20"/>
      <c r="F200" s="20"/>
      <c r="G200" s="20"/>
      <c r="H200" s="20"/>
      <c r="I200" s="20"/>
      <c r="J200" s="20"/>
      <c r="K200" s="20"/>
      <c r="L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2:23" ht="18">
      <c r="B201" s="18"/>
      <c r="C201" s="19"/>
      <c r="D201" s="20"/>
      <c r="E201" s="20"/>
      <c r="F201" s="20"/>
      <c r="G201" s="20"/>
      <c r="H201" s="20"/>
      <c r="I201" s="20"/>
      <c r="J201" s="20"/>
      <c r="K201" s="20"/>
      <c r="L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2:23" ht="18">
      <c r="B202" s="18"/>
      <c r="C202" s="19"/>
      <c r="D202" s="20"/>
      <c r="E202" s="20"/>
      <c r="F202" s="20"/>
      <c r="G202" s="20"/>
      <c r="H202" s="20"/>
      <c r="I202" s="20"/>
      <c r="J202" s="20"/>
      <c r="K202" s="20"/>
      <c r="L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2:23" ht="18">
      <c r="B203" s="18"/>
      <c r="C203" s="19"/>
      <c r="D203" s="20"/>
      <c r="E203" s="20"/>
      <c r="F203" s="20"/>
      <c r="G203" s="20"/>
      <c r="H203" s="20"/>
      <c r="I203" s="20"/>
      <c r="J203" s="20"/>
      <c r="K203" s="20"/>
      <c r="L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2:23" ht="18">
      <c r="B204" s="18"/>
      <c r="C204" s="19"/>
      <c r="D204" s="20"/>
      <c r="E204" s="20"/>
      <c r="F204" s="20"/>
      <c r="G204" s="20"/>
      <c r="H204" s="20"/>
      <c r="I204" s="20"/>
      <c r="J204" s="20"/>
      <c r="K204" s="20"/>
      <c r="L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2:23" ht="18">
      <c r="B205" s="18"/>
      <c r="C205" s="19"/>
      <c r="D205" s="20"/>
      <c r="E205" s="20"/>
      <c r="F205" s="20"/>
      <c r="G205" s="20"/>
      <c r="H205" s="20"/>
      <c r="I205" s="20"/>
      <c r="J205" s="20"/>
      <c r="K205" s="20"/>
      <c r="L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2:23" ht="18">
      <c r="B206" s="18"/>
      <c r="C206" s="19"/>
      <c r="D206" s="20"/>
      <c r="E206" s="20"/>
      <c r="F206" s="20"/>
      <c r="G206" s="20"/>
      <c r="H206" s="20"/>
      <c r="I206" s="20"/>
      <c r="J206" s="20"/>
      <c r="K206" s="20"/>
      <c r="L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2:23" ht="18">
      <c r="B207" s="18"/>
      <c r="C207" s="19"/>
      <c r="D207" s="20"/>
      <c r="E207" s="20"/>
      <c r="F207" s="20"/>
      <c r="G207" s="20"/>
      <c r="H207" s="20"/>
      <c r="I207" s="20"/>
      <c r="J207" s="20"/>
      <c r="K207" s="20"/>
      <c r="L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2:23" ht="18">
      <c r="B208" s="18"/>
      <c r="C208" s="19"/>
      <c r="D208" s="20"/>
      <c r="E208" s="20"/>
      <c r="F208" s="20"/>
      <c r="G208" s="20"/>
      <c r="H208" s="20"/>
      <c r="I208" s="20"/>
      <c r="J208" s="20"/>
      <c r="K208" s="20"/>
      <c r="L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2:23" ht="18">
      <c r="B209" s="18"/>
      <c r="C209" s="19"/>
      <c r="D209" s="20"/>
      <c r="E209" s="20"/>
      <c r="F209" s="20"/>
      <c r="G209" s="20"/>
      <c r="H209" s="20"/>
      <c r="I209" s="20"/>
      <c r="J209" s="20"/>
      <c r="K209" s="20"/>
      <c r="L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2:23" ht="18">
      <c r="B210" s="18"/>
      <c r="C210" s="19"/>
      <c r="D210" s="20"/>
      <c r="E210" s="20"/>
      <c r="F210" s="20"/>
      <c r="G210" s="20"/>
      <c r="H210" s="20"/>
      <c r="I210" s="20"/>
      <c r="J210" s="20"/>
      <c r="K210" s="20"/>
      <c r="L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2:23" ht="18">
      <c r="B211" s="18"/>
      <c r="C211" s="19"/>
      <c r="D211" s="20"/>
      <c r="E211" s="20"/>
      <c r="F211" s="20"/>
      <c r="G211" s="20"/>
      <c r="H211" s="20"/>
      <c r="I211" s="20"/>
      <c r="J211" s="20"/>
      <c r="K211" s="20"/>
      <c r="L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2:23" ht="18">
      <c r="B212" s="18"/>
      <c r="C212" s="19"/>
      <c r="D212" s="20"/>
      <c r="E212" s="20"/>
      <c r="F212" s="20"/>
      <c r="G212" s="20"/>
      <c r="H212" s="20"/>
      <c r="I212" s="20"/>
      <c r="J212" s="20"/>
      <c r="K212" s="20"/>
      <c r="L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2:23" ht="18">
      <c r="B213" s="18"/>
      <c r="C213" s="19"/>
      <c r="D213" s="20"/>
      <c r="E213" s="20"/>
      <c r="F213" s="20"/>
      <c r="G213" s="20"/>
      <c r="H213" s="20"/>
      <c r="I213" s="20"/>
      <c r="J213" s="20"/>
      <c r="K213" s="20"/>
      <c r="L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2:23" ht="18">
      <c r="B214" s="18"/>
      <c r="C214" s="19"/>
      <c r="D214" s="20"/>
      <c r="E214" s="20"/>
      <c r="F214" s="20"/>
      <c r="G214" s="20"/>
      <c r="H214" s="20"/>
      <c r="I214" s="20"/>
      <c r="J214" s="20"/>
      <c r="K214" s="20"/>
      <c r="L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2:23" ht="18">
      <c r="B215" s="18"/>
      <c r="C215" s="19"/>
      <c r="D215" s="20"/>
      <c r="E215" s="20"/>
      <c r="F215" s="20"/>
      <c r="G215" s="20"/>
      <c r="H215" s="20"/>
      <c r="I215" s="20"/>
      <c r="J215" s="20"/>
      <c r="K215" s="20"/>
      <c r="L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2:23" ht="18">
      <c r="B216" s="18"/>
      <c r="C216" s="19"/>
      <c r="D216" s="20"/>
      <c r="E216" s="20"/>
      <c r="F216" s="20"/>
      <c r="G216" s="20"/>
      <c r="H216" s="20"/>
      <c r="I216" s="20"/>
      <c r="J216" s="20"/>
      <c r="K216" s="20"/>
      <c r="L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2:23" ht="18">
      <c r="B217" s="18"/>
      <c r="C217" s="19"/>
      <c r="D217" s="20"/>
      <c r="E217" s="20"/>
      <c r="F217" s="20"/>
      <c r="G217" s="20"/>
      <c r="H217" s="20"/>
      <c r="I217" s="20"/>
      <c r="J217" s="20"/>
      <c r="K217" s="20"/>
      <c r="L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2:23" ht="18">
      <c r="B218" s="18"/>
      <c r="C218" s="19"/>
      <c r="D218" s="20"/>
      <c r="E218" s="20"/>
      <c r="F218" s="20"/>
      <c r="G218" s="20"/>
      <c r="H218" s="20"/>
      <c r="I218" s="20"/>
      <c r="J218" s="20"/>
      <c r="K218" s="20"/>
      <c r="L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2:23" ht="18">
      <c r="B219" s="18"/>
      <c r="C219" s="19"/>
      <c r="D219" s="20"/>
      <c r="E219" s="20"/>
      <c r="F219" s="20"/>
      <c r="G219" s="20"/>
      <c r="H219" s="20"/>
      <c r="I219" s="20"/>
      <c r="J219" s="20"/>
      <c r="K219" s="20"/>
      <c r="L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2:23" ht="18">
      <c r="B220" s="18"/>
      <c r="C220" s="19"/>
      <c r="D220" s="20"/>
      <c r="E220" s="20"/>
      <c r="F220" s="20"/>
      <c r="G220" s="20"/>
      <c r="H220" s="20"/>
      <c r="I220" s="20"/>
      <c r="J220" s="20"/>
      <c r="K220" s="20"/>
      <c r="L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2:23" ht="18">
      <c r="B221" s="18"/>
      <c r="C221" s="19"/>
      <c r="D221" s="20"/>
      <c r="E221" s="20"/>
      <c r="F221" s="20"/>
      <c r="G221" s="20"/>
      <c r="H221" s="20"/>
      <c r="I221" s="20"/>
      <c r="J221" s="20"/>
      <c r="K221" s="20"/>
      <c r="L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2:23" ht="18">
      <c r="B222" s="18"/>
      <c r="C222" s="19"/>
      <c r="D222" s="20"/>
      <c r="E222" s="20"/>
      <c r="F222" s="20"/>
      <c r="G222" s="20"/>
      <c r="H222" s="20"/>
      <c r="I222" s="20"/>
      <c r="J222" s="20"/>
      <c r="K222" s="20"/>
      <c r="L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2:23" ht="18">
      <c r="B223" s="18"/>
      <c r="C223" s="19"/>
      <c r="D223" s="20"/>
      <c r="E223" s="20"/>
      <c r="F223" s="20"/>
      <c r="G223" s="20"/>
      <c r="H223" s="20"/>
      <c r="I223" s="20"/>
      <c r="J223" s="20"/>
      <c r="K223" s="20"/>
      <c r="L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2:23" ht="18">
      <c r="B224" s="18"/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2:23" ht="18">
      <c r="B225" s="18"/>
      <c r="C225" s="19"/>
      <c r="D225" s="20"/>
      <c r="E225" s="20"/>
      <c r="F225" s="20"/>
      <c r="G225" s="20"/>
      <c r="H225" s="20"/>
      <c r="I225" s="20"/>
      <c r="J225" s="20"/>
      <c r="K225" s="20"/>
      <c r="L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2:23" ht="18">
      <c r="B226" s="18"/>
      <c r="C226" s="19"/>
      <c r="D226" s="20"/>
      <c r="E226" s="20"/>
      <c r="F226" s="20"/>
      <c r="G226" s="20"/>
      <c r="H226" s="20"/>
      <c r="I226" s="20"/>
      <c r="J226" s="20"/>
      <c r="K226" s="20"/>
      <c r="L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2:23" ht="18">
      <c r="B227" s="18"/>
      <c r="C227" s="19"/>
      <c r="D227" s="20"/>
      <c r="E227" s="20"/>
      <c r="F227" s="20"/>
      <c r="G227" s="20"/>
      <c r="H227" s="20"/>
      <c r="I227" s="20"/>
      <c r="J227" s="20"/>
      <c r="K227" s="20"/>
      <c r="L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2:23" ht="18">
      <c r="B228" s="18"/>
      <c r="C228" s="19"/>
      <c r="D228" s="20"/>
      <c r="E228" s="20"/>
      <c r="F228" s="20"/>
      <c r="G228" s="20"/>
      <c r="H228" s="20"/>
      <c r="I228" s="20"/>
      <c r="J228" s="20"/>
      <c r="K228" s="20"/>
      <c r="L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2:23" ht="18">
      <c r="B229" s="18"/>
      <c r="C229" s="19"/>
      <c r="D229" s="20"/>
      <c r="E229" s="20"/>
      <c r="F229" s="20"/>
      <c r="G229" s="20"/>
      <c r="H229" s="20"/>
      <c r="I229" s="20"/>
      <c r="J229" s="20"/>
      <c r="K229" s="20"/>
      <c r="L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2:23" ht="18">
      <c r="B230" s="18"/>
      <c r="C230" s="19"/>
      <c r="D230" s="20"/>
      <c r="E230" s="20"/>
      <c r="F230" s="20"/>
      <c r="G230" s="20"/>
      <c r="H230" s="20"/>
      <c r="I230" s="20"/>
      <c r="J230" s="20"/>
      <c r="K230" s="20"/>
      <c r="L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2:23" ht="18">
      <c r="B231" s="18"/>
      <c r="C231" s="19"/>
      <c r="D231" s="20"/>
      <c r="E231" s="20"/>
      <c r="F231" s="20"/>
      <c r="G231" s="20"/>
      <c r="H231" s="20"/>
      <c r="I231" s="20"/>
      <c r="J231" s="20"/>
      <c r="K231" s="20"/>
      <c r="L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2:23" ht="18">
      <c r="B232" s="18"/>
      <c r="C232" s="19"/>
      <c r="D232" s="20"/>
      <c r="E232" s="20"/>
      <c r="F232" s="20"/>
      <c r="G232" s="20"/>
      <c r="H232" s="20"/>
      <c r="I232" s="20"/>
      <c r="J232" s="20"/>
      <c r="K232" s="20"/>
      <c r="L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2:23" ht="18">
      <c r="B233" s="18"/>
      <c r="C233" s="19"/>
      <c r="D233" s="20"/>
      <c r="E233" s="20"/>
      <c r="F233" s="20"/>
      <c r="G233" s="20"/>
      <c r="H233" s="20"/>
      <c r="I233" s="20"/>
      <c r="J233" s="20"/>
      <c r="K233" s="20"/>
      <c r="L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2:23" ht="18">
      <c r="B234" s="18"/>
      <c r="C234" s="19"/>
      <c r="D234" s="20"/>
      <c r="E234" s="20"/>
      <c r="F234" s="20"/>
      <c r="G234" s="20"/>
      <c r="H234" s="20"/>
      <c r="I234" s="20"/>
      <c r="J234" s="20"/>
      <c r="K234" s="20"/>
      <c r="L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2:23" ht="18">
      <c r="B235" s="18"/>
      <c r="C235" s="19"/>
      <c r="D235" s="20"/>
      <c r="E235" s="20"/>
      <c r="F235" s="20"/>
      <c r="G235" s="20"/>
      <c r="H235" s="20"/>
      <c r="I235" s="20"/>
      <c r="J235" s="20"/>
      <c r="K235" s="20"/>
      <c r="L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2:23" ht="18">
      <c r="B236" s="18"/>
      <c r="C236" s="19"/>
      <c r="D236" s="20"/>
      <c r="E236" s="20"/>
      <c r="F236" s="20"/>
      <c r="G236" s="20"/>
      <c r="H236" s="20"/>
      <c r="I236" s="20"/>
      <c r="J236" s="20"/>
      <c r="K236" s="20"/>
      <c r="L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2:23" ht="18">
      <c r="B237" s="18"/>
      <c r="C237" s="19"/>
      <c r="D237" s="20"/>
      <c r="E237" s="20"/>
      <c r="F237" s="20"/>
      <c r="G237" s="20"/>
      <c r="H237" s="20"/>
      <c r="I237" s="20"/>
      <c r="J237" s="20"/>
      <c r="K237" s="20"/>
      <c r="L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2:23" ht="18">
      <c r="B238" s="18"/>
      <c r="C238" s="19"/>
      <c r="D238" s="20"/>
      <c r="E238" s="20"/>
      <c r="F238" s="20"/>
      <c r="G238" s="20"/>
      <c r="H238" s="20"/>
      <c r="I238" s="20"/>
      <c r="J238" s="20"/>
      <c r="K238" s="20"/>
      <c r="L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2:23" ht="18">
      <c r="B239" s="18"/>
      <c r="C239" s="19"/>
      <c r="D239" s="20"/>
      <c r="E239" s="20"/>
      <c r="F239" s="20"/>
      <c r="G239" s="20"/>
      <c r="H239" s="20"/>
      <c r="I239" s="20"/>
      <c r="J239" s="20"/>
      <c r="K239" s="20"/>
      <c r="L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2:23" ht="18">
      <c r="B240" s="18"/>
      <c r="C240" s="19"/>
      <c r="D240" s="20"/>
      <c r="E240" s="20"/>
      <c r="F240" s="20"/>
      <c r="G240" s="20"/>
      <c r="H240" s="20"/>
      <c r="I240" s="20"/>
      <c r="J240" s="20"/>
      <c r="K240" s="20"/>
      <c r="L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2:23" ht="18">
      <c r="B241" s="18"/>
      <c r="C241" s="19"/>
      <c r="D241" s="20"/>
      <c r="E241" s="20"/>
      <c r="F241" s="20"/>
      <c r="G241" s="20"/>
      <c r="H241" s="20"/>
      <c r="I241" s="20"/>
      <c r="J241" s="20"/>
      <c r="K241" s="20"/>
      <c r="L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2:23" ht="18">
      <c r="B242" s="18"/>
      <c r="C242" s="19"/>
      <c r="D242" s="20"/>
      <c r="E242" s="20"/>
      <c r="F242" s="20"/>
      <c r="G242" s="20"/>
      <c r="H242" s="20"/>
      <c r="I242" s="20"/>
      <c r="J242" s="20"/>
      <c r="K242" s="20"/>
      <c r="L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2:23" ht="18">
      <c r="B243" s="18"/>
      <c r="C243" s="19"/>
      <c r="D243" s="20"/>
      <c r="E243" s="20"/>
      <c r="F243" s="20"/>
      <c r="G243" s="20"/>
      <c r="H243" s="20"/>
      <c r="I243" s="20"/>
      <c r="J243" s="20"/>
      <c r="K243" s="20"/>
      <c r="L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2:23" ht="18">
      <c r="B244" s="18"/>
      <c r="C244" s="19"/>
      <c r="D244" s="20"/>
      <c r="E244" s="20"/>
      <c r="F244" s="20"/>
      <c r="G244" s="20"/>
      <c r="H244" s="20"/>
      <c r="I244" s="20"/>
      <c r="J244" s="20"/>
      <c r="K244" s="20"/>
      <c r="L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2:23" ht="18">
      <c r="B245" s="18"/>
      <c r="C245" s="19"/>
      <c r="D245" s="20"/>
      <c r="E245" s="20"/>
      <c r="F245" s="20"/>
      <c r="G245" s="20"/>
      <c r="H245" s="20"/>
      <c r="I245" s="20"/>
      <c r="J245" s="20"/>
      <c r="K245" s="20"/>
      <c r="L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2:23" ht="18">
      <c r="B246" s="18"/>
      <c r="C246" s="19"/>
      <c r="D246" s="20"/>
      <c r="E246" s="20"/>
      <c r="F246" s="20"/>
      <c r="G246" s="20"/>
      <c r="H246" s="20"/>
      <c r="I246" s="20"/>
      <c r="J246" s="20"/>
      <c r="K246" s="20"/>
      <c r="L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2:23" ht="18">
      <c r="B247" s="18"/>
      <c r="C247" s="19"/>
      <c r="D247" s="20"/>
      <c r="E247" s="20"/>
      <c r="F247" s="20"/>
      <c r="G247" s="20"/>
      <c r="H247" s="20"/>
      <c r="I247" s="20"/>
      <c r="J247" s="20"/>
      <c r="K247" s="20"/>
      <c r="L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2:23" ht="18">
      <c r="B248" s="18"/>
      <c r="C248" s="19"/>
      <c r="D248" s="20"/>
      <c r="E248" s="20"/>
      <c r="F248" s="20"/>
      <c r="G248" s="20"/>
      <c r="H248" s="20"/>
      <c r="I248" s="20"/>
      <c r="J248" s="20"/>
      <c r="K248" s="20"/>
      <c r="L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2:23" ht="18">
      <c r="B249" s="18"/>
      <c r="C249" s="19"/>
      <c r="D249" s="20"/>
      <c r="E249" s="20"/>
      <c r="F249" s="20"/>
      <c r="G249" s="20"/>
      <c r="H249" s="20"/>
      <c r="I249" s="20"/>
      <c r="J249" s="20"/>
      <c r="K249" s="20"/>
      <c r="L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2:23" ht="18">
      <c r="B250" s="18"/>
      <c r="C250" s="19"/>
      <c r="D250" s="20"/>
      <c r="E250" s="20"/>
      <c r="F250" s="20"/>
      <c r="G250" s="20"/>
      <c r="H250" s="20"/>
      <c r="I250" s="20"/>
      <c r="J250" s="20"/>
      <c r="K250" s="20"/>
      <c r="L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2:23" ht="18">
      <c r="B251" s="18"/>
      <c r="C251" s="19"/>
      <c r="D251" s="20"/>
      <c r="E251" s="20"/>
      <c r="F251" s="20"/>
      <c r="G251" s="20"/>
      <c r="H251" s="20"/>
      <c r="I251" s="20"/>
      <c r="J251" s="20"/>
      <c r="K251" s="20"/>
      <c r="L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2:23" ht="18">
      <c r="B252" s="18"/>
      <c r="C252" s="19"/>
      <c r="D252" s="20"/>
      <c r="E252" s="20"/>
      <c r="F252" s="20"/>
      <c r="G252" s="20"/>
      <c r="H252" s="20"/>
      <c r="I252" s="20"/>
      <c r="J252" s="20"/>
      <c r="K252" s="20"/>
      <c r="L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2:23" ht="18">
      <c r="B253" s="18"/>
      <c r="C253" s="19"/>
      <c r="D253" s="20"/>
      <c r="E253" s="20"/>
      <c r="F253" s="20"/>
      <c r="G253" s="20"/>
      <c r="H253" s="20"/>
      <c r="I253" s="20"/>
      <c r="J253" s="20"/>
      <c r="K253" s="20"/>
      <c r="L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2:23" ht="18">
      <c r="B254" s="18"/>
      <c r="C254" s="19"/>
      <c r="D254" s="20"/>
      <c r="E254" s="20"/>
      <c r="F254" s="20"/>
      <c r="G254" s="20"/>
      <c r="H254" s="20"/>
      <c r="I254" s="20"/>
      <c r="J254" s="20"/>
      <c r="K254" s="20"/>
      <c r="L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2:23" ht="18">
      <c r="B255" s="18"/>
      <c r="C255" s="19"/>
      <c r="D255" s="20"/>
      <c r="E255" s="20"/>
      <c r="F255" s="20"/>
      <c r="G255" s="20"/>
      <c r="H255" s="20"/>
      <c r="I255" s="20"/>
      <c r="J255" s="20"/>
      <c r="K255" s="20"/>
      <c r="L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2:23" ht="18">
      <c r="B256" s="18"/>
      <c r="C256" s="19"/>
      <c r="D256" s="20"/>
      <c r="E256" s="20"/>
      <c r="F256" s="20"/>
      <c r="G256" s="20"/>
      <c r="H256" s="20"/>
      <c r="I256" s="20"/>
      <c r="J256" s="20"/>
      <c r="K256" s="20"/>
      <c r="L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2:23" ht="18">
      <c r="B257" s="18"/>
      <c r="C257" s="19"/>
      <c r="D257" s="20"/>
      <c r="E257" s="20"/>
      <c r="F257" s="20"/>
      <c r="G257" s="20"/>
      <c r="H257" s="20"/>
      <c r="I257" s="20"/>
      <c r="J257" s="20"/>
      <c r="K257" s="20"/>
      <c r="L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2:23" ht="18">
      <c r="B258" s="18"/>
      <c r="C258" s="19"/>
      <c r="D258" s="20"/>
      <c r="E258" s="20"/>
      <c r="F258" s="20"/>
      <c r="G258" s="20"/>
      <c r="H258" s="20"/>
      <c r="I258" s="20"/>
      <c r="J258" s="20"/>
      <c r="K258" s="20"/>
      <c r="L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2:23" ht="18">
      <c r="B259" s="18"/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2:23" ht="18">
      <c r="B260" s="18"/>
      <c r="C260" s="19"/>
      <c r="D260" s="20"/>
      <c r="E260" s="20"/>
      <c r="F260" s="20"/>
      <c r="G260" s="20"/>
      <c r="H260" s="20"/>
      <c r="I260" s="20"/>
      <c r="J260" s="20"/>
      <c r="K260" s="20"/>
      <c r="L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2:23" ht="18">
      <c r="B261" s="18"/>
      <c r="C261" s="19"/>
      <c r="D261" s="20"/>
      <c r="E261" s="20"/>
      <c r="F261" s="20"/>
      <c r="G261" s="20"/>
      <c r="H261" s="20"/>
      <c r="I261" s="20"/>
      <c r="J261" s="20"/>
      <c r="K261" s="20"/>
      <c r="L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2:23" ht="18">
      <c r="B262" s="18"/>
      <c r="C262" s="19"/>
      <c r="D262" s="20"/>
      <c r="E262" s="20"/>
      <c r="F262" s="20"/>
      <c r="G262" s="20"/>
      <c r="H262" s="20"/>
      <c r="I262" s="20"/>
      <c r="J262" s="20"/>
      <c r="K262" s="20"/>
      <c r="L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2:23" ht="18">
      <c r="B263" s="18"/>
      <c r="C263" s="19"/>
      <c r="D263" s="20"/>
      <c r="E263" s="20"/>
      <c r="F263" s="20"/>
      <c r="G263" s="20"/>
      <c r="H263" s="20"/>
      <c r="I263" s="20"/>
      <c r="J263" s="20"/>
      <c r="K263" s="20"/>
      <c r="L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2:23" ht="18">
      <c r="B264" s="18"/>
      <c r="C264" s="19"/>
      <c r="D264" s="20"/>
      <c r="E264" s="20"/>
      <c r="F264" s="20"/>
      <c r="G264" s="20"/>
      <c r="H264" s="20"/>
      <c r="I264" s="20"/>
      <c r="J264" s="20"/>
      <c r="K264" s="20"/>
      <c r="L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2:23" ht="18">
      <c r="B265" s="18"/>
      <c r="C265" s="19"/>
      <c r="D265" s="20"/>
      <c r="E265" s="20"/>
      <c r="F265" s="20"/>
      <c r="G265" s="20"/>
      <c r="H265" s="20"/>
      <c r="I265" s="20"/>
      <c r="J265" s="20"/>
      <c r="K265" s="20"/>
      <c r="L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2:23" ht="18">
      <c r="B266" s="18"/>
      <c r="C266" s="19"/>
      <c r="D266" s="20"/>
      <c r="E266" s="20"/>
      <c r="F266" s="20"/>
      <c r="G266" s="20"/>
      <c r="H266" s="20"/>
      <c r="I266" s="20"/>
      <c r="J266" s="20"/>
      <c r="K266" s="20"/>
      <c r="L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2:23" ht="18">
      <c r="B267" s="18"/>
      <c r="C267" s="19"/>
      <c r="D267" s="20"/>
      <c r="E267" s="20"/>
      <c r="F267" s="20"/>
      <c r="G267" s="20"/>
      <c r="H267" s="20"/>
      <c r="I267" s="20"/>
      <c r="J267" s="20"/>
      <c r="K267" s="20"/>
      <c r="L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2:23" ht="18">
      <c r="B268" s="18"/>
      <c r="C268" s="19"/>
      <c r="D268" s="20"/>
      <c r="E268" s="20"/>
      <c r="F268" s="20"/>
      <c r="G268" s="20"/>
      <c r="H268" s="20"/>
      <c r="I268" s="20"/>
      <c r="J268" s="20"/>
      <c r="K268" s="20"/>
      <c r="L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2:23" ht="18">
      <c r="B269" s="18"/>
      <c r="C269" s="19"/>
      <c r="D269" s="20"/>
      <c r="E269" s="20"/>
      <c r="F269" s="20"/>
      <c r="G269" s="20"/>
      <c r="H269" s="20"/>
      <c r="I269" s="20"/>
      <c r="J269" s="20"/>
      <c r="K269" s="20"/>
      <c r="L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2:23" ht="18">
      <c r="B270" s="18"/>
      <c r="C270" s="19"/>
      <c r="D270" s="20"/>
      <c r="E270" s="20"/>
      <c r="F270" s="20"/>
      <c r="G270" s="20"/>
      <c r="H270" s="20"/>
      <c r="I270" s="20"/>
      <c r="J270" s="20"/>
      <c r="K270" s="20"/>
      <c r="L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2:23" ht="18">
      <c r="B271" s="18"/>
      <c r="C271" s="19"/>
      <c r="D271" s="20"/>
      <c r="E271" s="20"/>
      <c r="F271" s="20"/>
      <c r="G271" s="20"/>
      <c r="H271" s="20"/>
      <c r="I271" s="20"/>
      <c r="J271" s="20"/>
      <c r="K271" s="20"/>
      <c r="L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2:23" ht="18">
      <c r="B272" s="18"/>
      <c r="C272" s="19"/>
      <c r="D272" s="20"/>
      <c r="E272" s="20"/>
      <c r="F272" s="20"/>
      <c r="G272" s="20"/>
      <c r="H272" s="20"/>
      <c r="I272" s="20"/>
      <c r="J272" s="20"/>
      <c r="K272" s="20"/>
      <c r="L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2:23" ht="18">
      <c r="B273" s="18"/>
      <c r="C273" s="19"/>
      <c r="D273" s="20"/>
      <c r="E273" s="20"/>
      <c r="F273" s="20"/>
      <c r="G273" s="20"/>
      <c r="H273" s="20"/>
      <c r="I273" s="20"/>
      <c r="J273" s="20"/>
      <c r="K273" s="20"/>
      <c r="L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2:23" ht="18">
      <c r="B274" s="18"/>
      <c r="C274" s="19"/>
      <c r="D274" s="20"/>
      <c r="E274" s="20"/>
      <c r="F274" s="20"/>
      <c r="G274" s="20"/>
      <c r="H274" s="20"/>
      <c r="I274" s="20"/>
      <c r="J274" s="20"/>
      <c r="K274" s="20"/>
      <c r="L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2:23" ht="18">
      <c r="B275" s="18"/>
      <c r="C275" s="19"/>
      <c r="D275" s="20"/>
      <c r="E275" s="20"/>
      <c r="F275" s="20"/>
      <c r="G275" s="20"/>
      <c r="H275" s="20"/>
      <c r="I275" s="20"/>
      <c r="J275" s="20"/>
      <c r="K275" s="20"/>
      <c r="L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2:23" ht="18">
      <c r="B276" s="18"/>
      <c r="C276" s="19"/>
      <c r="D276" s="20"/>
      <c r="E276" s="20"/>
      <c r="F276" s="20"/>
      <c r="G276" s="20"/>
      <c r="H276" s="20"/>
      <c r="I276" s="20"/>
      <c r="J276" s="20"/>
      <c r="K276" s="20"/>
      <c r="L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2:23" ht="18">
      <c r="B277" s="18"/>
      <c r="C277" s="19"/>
      <c r="D277" s="20"/>
      <c r="E277" s="20"/>
      <c r="F277" s="20"/>
      <c r="G277" s="20"/>
      <c r="H277" s="20"/>
      <c r="I277" s="20"/>
      <c r="J277" s="20"/>
      <c r="K277" s="20"/>
      <c r="L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2:23" ht="18">
      <c r="B278" s="18"/>
      <c r="C278" s="19"/>
      <c r="D278" s="20"/>
      <c r="E278" s="20"/>
      <c r="F278" s="20"/>
      <c r="G278" s="20"/>
      <c r="H278" s="20"/>
      <c r="I278" s="20"/>
      <c r="J278" s="20"/>
      <c r="K278" s="20"/>
      <c r="L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2:23" ht="18">
      <c r="B279" s="18"/>
      <c r="C279" s="19"/>
      <c r="D279" s="20"/>
      <c r="E279" s="20"/>
      <c r="F279" s="20"/>
      <c r="G279" s="20"/>
      <c r="H279" s="20"/>
      <c r="I279" s="20"/>
      <c r="J279" s="20"/>
      <c r="K279" s="20"/>
      <c r="L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2:23" ht="18">
      <c r="B280" s="18"/>
      <c r="C280" s="19"/>
      <c r="D280" s="20"/>
      <c r="E280" s="20"/>
      <c r="F280" s="20"/>
      <c r="G280" s="20"/>
      <c r="H280" s="20"/>
      <c r="I280" s="20"/>
      <c r="J280" s="20"/>
      <c r="K280" s="20"/>
      <c r="L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2:23" ht="18">
      <c r="B281" s="18"/>
      <c r="C281" s="19"/>
      <c r="D281" s="20"/>
      <c r="E281" s="20"/>
      <c r="F281" s="20"/>
      <c r="G281" s="20"/>
      <c r="H281" s="20"/>
      <c r="I281" s="20"/>
      <c r="J281" s="20"/>
      <c r="K281" s="20"/>
      <c r="L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2:23" ht="18">
      <c r="B282" s="18"/>
      <c r="C282" s="19"/>
      <c r="D282" s="20"/>
      <c r="E282" s="20"/>
      <c r="F282" s="20"/>
      <c r="G282" s="20"/>
      <c r="H282" s="20"/>
      <c r="I282" s="20"/>
      <c r="J282" s="20"/>
      <c r="K282" s="20"/>
      <c r="L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2:23" ht="18">
      <c r="B283" s="18"/>
      <c r="C283" s="19"/>
      <c r="D283" s="20"/>
      <c r="E283" s="20"/>
      <c r="F283" s="20"/>
      <c r="G283" s="20"/>
      <c r="H283" s="20"/>
      <c r="I283" s="20"/>
      <c r="J283" s="20"/>
      <c r="K283" s="20"/>
      <c r="L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2:23" ht="18">
      <c r="B284" s="18"/>
      <c r="C284" s="19"/>
      <c r="D284" s="20"/>
      <c r="E284" s="20"/>
      <c r="F284" s="20"/>
      <c r="G284" s="20"/>
      <c r="H284" s="20"/>
      <c r="I284" s="20"/>
      <c r="J284" s="20"/>
      <c r="K284" s="20"/>
      <c r="L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2:23" ht="18">
      <c r="B285" s="18"/>
      <c r="C285" s="19"/>
      <c r="D285" s="20"/>
      <c r="E285" s="20"/>
      <c r="F285" s="20"/>
      <c r="G285" s="20"/>
      <c r="H285" s="20"/>
      <c r="I285" s="20"/>
      <c r="J285" s="20"/>
      <c r="K285" s="20"/>
      <c r="L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2:23" ht="18">
      <c r="B286" s="18"/>
      <c r="C286" s="19"/>
      <c r="D286" s="20"/>
      <c r="E286" s="20"/>
      <c r="F286" s="20"/>
      <c r="G286" s="20"/>
      <c r="H286" s="20"/>
      <c r="I286" s="20"/>
      <c r="J286" s="20"/>
      <c r="K286" s="20"/>
      <c r="L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2:23" ht="18">
      <c r="B287" s="18"/>
      <c r="C287" s="19"/>
      <c r="D287" s="20"/>
      <c r="E287" s="20"/>
      <c r="F287" s="20"/>
      <c r="G287" s="20"/>
      <c r="H287" s="20"/>
      <c r="I287" s="20"/>
      <c r="J287" s="20"/>
      <c r="K287" s="20"/>
      <c r="L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2:23" ht="18">
      <c r="B288" s="18"/>
      <c r="C288" s="19"/>
      <c r="D288" s="20"/>
      <c r="E288" s="20"/>
      <c r="F288" s="20"/>
      <c r="G288" s="20"/>
      <c r="H288" s="20"/>
      <c r="I288" s="20"/>
      <c r="J288" s="20"/>
      <c r="K288" s="20"/>
      <c r="L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2:23" ht="18">
      <c r="B289" s="18"/>
      <c r="C289" s="19"/>
      <c r="D289" s="20"/>
      <c r="E289" s="20"/>
      <c r="F289" s="20"/>
      <c r="G289" s="20"/>
      <c r="H289" s="20"/>
      <c r="I289" s="20"/>
      <c r="J289" s="20"/>
      <c r="K289" s="20"/>
      <c r="L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2:23" ht="18">
      <c r="B290" s="18"/>
      <c r="C290" s="19"/>
      <c r="D290" s="20"/>
      <c r="E290" s="20"/>
      <c r="F290" s="20"/>
      <c r="G290" s="20"/>
      <c r="H290" s="20"/>
      <c r="I290" s="20"/>
      <c r="J290" s="20"/>
      <c r="K290" s="20"/>
      <c r="L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2:23" ht="18">
      <c r="B291" s="18"/>
      <c r="C291" s="19"/>
      <c r="D291" s="20"/>
      <c r="E291" s="20"/>
      <c r="F291" s="20"/>
      <c r="G291" s="20"/>
      <c r="H291" s="20"/>
      <c r="I291" s="20"/>
      <c r="J291" s="20"/>
      <c r="K291" s="20"/>
      <c r="L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2:23" ht="18">
      <c r="B292" s="18"/>
      <c r="C292" s="19"/>
      <c r="D292" s="20"/>
      <c r="E292" s="20"/>
      <c r="F292" s="20"/>
      <c r="G292" s="20"/>
      <c r="H292" s="20"/>
      <c r="I292" s="20"/>
      <c r="J292" s="20"/>
      <c r="K292" s="20"/>
      <c r="L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2:23" ht="18">
      <c r="B293" s="18"/>
      <c r="C293" s="19"/>
      <c r="D293" s="20"/>
      <c r="E293" s="20"/>
      <c r="F293" s="20"/>
      <c r="G293" s="20"/>
      <c r="H293" s="20"/>
      <c r="I293" s="20"/>
      <c r="J293" s="20"/>
      <c r="K293" s="20"/>
      <c r="L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2:23" ht="18">
      <c r="B294" s="18"/>
      <c r="C294" s="19"/>
      <c r="D294" s="20"/>
      <c r="E294" s="20"/>
      <c r="F294" s="20"/>
      <c r="G294" s="20"/>
      <c r="H294" s="20"/>
      <c r="I294" s="20"/>
      <c r="J294" s="20"/>
      <c r="K294" s="20"/>
      <c r="L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2:23" ht="18">
      <c r="B295" s="18"/>
      <c r="C295" s="19"/>
      <c r="D295" s="20"/>
      <c r="E295" s="20"/>
      <c r="F295" s="20"/>
      <c r="G295" s="20"/>
      <c r="H295" s="20"/>
      <c r="I295" s="20"/>
      <c r="J295" s="20"/>
      <c r="K295" s="20"/>
      <c r="L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2:23" ht="18">
      <c r="B296" s="18"/>
      <c r="C296" s="19"/>
      <c r="D296" s="20"/>
      <c r="E296" s="20"/>
      <c r="F296" s="20"/>
      <c r="G296" s="20"/>
      <c r="H296" s="20"/>
      <c r="I296" s="20"/>
      <c r="J296" s="20"/>
      <c r="K296" s="20"/>
      <c r="L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2:23" ht="18">
      <c r="B297" s="18"/>
      <c r="C297" s="19"/>
      <c r="D297" s="20"/>
      <c r="E297" s="20"/>
      <c r="F297" s="20"/>
      <c r="G297" s="20"/>
      <c r="H297" s="20"/>
      <c r="I297" s="20"/>
      <c r="J297" s="20"/>
      <c r="K297" s="20"/>
      <c r="L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2:23" ht="18">
      <c r="B298" s="18"/>
      <c r="C298" s="19"/>
      <c r="D298" s="20"/>
      <c r="E298" s="20"/>
      <c r="F298" s="20"/>
      <c r="G298" s="20"/>
      <c r="H298" s="20"/>
      <c r="I298" s="20"/>
      <c r="J298" s="20"/>
      <c r="K298" s="20"/>
      <c r="L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2:23" ht="18">
      <c r="B299" s="18"/>
      <c r="C299" s="19"/>
      <c r="D299" s="20"/>
      <c r="E299" s="20"/>
      <c r="F299" s="20"/>
      <c r="G299" s="20"/>
      <c r="H299" s="20"/>
      <c r="I299" s="20"/>
      <c r="J299" s="20"/>
      <c r="K299" s="20"/>
      <c r="L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2:23" ht="18">
      <c r="B300" s="18"/>
      <c r="C300" s="19"/>
      <c r="D300" s="20"/>
      <c r="E300" s="20"/>
      <c r="F300" s="20"/>
      <c r="G300" s="20"/>
      <c r="H300" s="20"/>
      <c r="I300" s="20"/>
      <c r="J300" s="20"/>
      <c r="K300" s="20"/>
      <c r="L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2:23" ht="18">
      <c r="B301" s="18"/>
      <c r="C301" s="19"/>
      <c r="D301" s="20"/>
      <c r="E301" s="20"/>
      <c r="F301" s="20"/>
      <c r="G301" s="20"/>
      <c r="H301" s="20"/>
      <c r="I301" s="20"/>
      <c r="J301" s="20"/>
      <c r="K301" s="20"/>
      <c r="L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2:23" ht="18">
      <c r="B302" s="18"/>
      <c r="C302" s="19"/>
      <c r="D302" s="20"/>
      <c r="E302" s="20"/>
      <c r="F302" s="20"/>
      <c r="G302" s="20"/>
      <c r="H302" s="20"/>
      <c r="I302" s="20"/>
      <c r="J302" s="20"/>
      <c r="K302" s="20"/>
      <c r="L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2:23" ht="18">
      <c r="B303" s="18"/>
      <c r="C303" s="19"/>
      <c r="D303" s="20"/>
      <c r="E303" s="20"/>
      <c r="F303" s="20"/>
      <c r="G303" s="20"/>
      <c r="H303" s="20"/>
      <c r="I303" s="20"/>
      <c r="J303" s="20"/>
      <c r="K303" s="20"/>
      <c r="L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2:23" ht="18">
      <c r="B304" s="18"/>
      <c r="C304" s="19"/>
      <c r="D304" s="20"/>
      <c r="E304" s="20"/>
      <c r="F304" s="20"/>
      <c r="G304" s="20"/>
      <c r="H304" s="20"/>
      <c r="I304" s="20"/>
      <c r="J304" s="20"/>
      <c r="K304" s="20"/>
      <c r="L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2:23" ht="18">
      <c r="B305" s="18"/>
      <c r="C305" s="19"/>
      <c r="D305" s="20"/>
      <c r="E305" s="20"/>
      <c r="F305" s="20"/>
      <c r="G305" s="20"/>
      <c r="H305" s="20"/>
      <c r="I305" s="20"/>
      <c r="J305" s="20"/>
      <c r="K305" s="20"/>
      <c r="L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2:23" ht="18">
      <c r="B306" s="18"/>
      <c r="C306" s="19"/>
      <c r="D306" s="20"/>
      <c r="E306" s="20"/>
      <c r="F306" s="20"/>
      <c r="G306" s="20"/>
      <c r="H306" s="20"/>
      <c r="I306" s="20"/>
      <c r="J306" s="20"/>
      <c r="K306" s="20"/>
      <c r="L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2:23" ht="18">
      <c r="B307" s="18"/>
      <c r="C307" s="19"/>
      <c r="D307" s="20"/>
      <c r="E307" s="20"/>
      <c r="F307" s="20"/>
      <c r="G307" s="20"/>
      <c r="H307" s="20"/>
      <c r="I307" s="20"/>
      <c r="J307" s="20"/>
      <c r="K307" s="20"/>
      <c r="L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2:23" ht="18">
      <c r="B308" s="18"/>
      <c r="C308" s="19"/>
      <c r="D308" s="20"/>
      <c r="E308" s="20"/>
      <c r="F308" s="20"/>
      <c r="G308" s="20"/>
      <c r="H308" s="20"/>
      <c r="I308" s="20"/>
      <c r="J308" s="20"/>
      <c r="K308" s="20"/>
      <c r="L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2:23" ht="18">
      <c r="B309" s="18"/>
      <c r="C309" s="19"/>
      <c r="D309" s="20"/>
      <c r="E309" s="20"/>
      <c r="F309" s="20"/>
      <c r="G309" s="20"/>
      <c r="H309" s="20"/>
      <c r="I309" s="20"/>
      <c r="J309" s="20"/>
      <c r="K309" s="20"/>
      <c r="L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2:23" ht="18">
      <c r="B310" s="18"/>
      <c r="C310" s="19"/>
      <c r="D310" s="20"/>
      <c r="E310" s="20"/>
      <c r="F310" s="20"/>
      <c r="G310" s="20"/>
      <c r="H310" s="20"/>
      <c r="I310" s="20"/>
      <c r="J310" s="20"/>
      <c r="K310" s="20"/>
      <c r="L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2:23" ht="18">
      <c r="B311" s="18"/>
      <c r="C311" s="19"/>
      <c r="D311" s="20"/>
      <c r="E311" s="20"/>
      <c r="F311" s="20"/>
      <c r="G311" s="20"/>
      <c r="H311" s="20"/>
      <c r="I311" s="20"/>
      <c r="J311" s="20"/>
      <c r="K311" s="20"/>
      <c r="L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2:23" ht="18">
      <c r="B312" s="18"/>
      <c r="C312" s="19"/>
      <c r="D312" s="20"/>
      <c r="E312" s="20"/>
      <c r="F312" s="20"/>
      <c r="G312" s="20"/>
      <c r="H312" s="20"/>
      <c r="I312" s="20"/>
      <c r="J312" s="20"/>
      <c r="K312" s="20"/>
      <c r="L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2:23" ht="18">
      <c r="B313" s="18"/>
      <c r="C313" s="19"/>
      <c r="D313" s="20"/>
      <c r="E313" s="20"/>
      <c r="F313" s="20"/>
      <c r="G313" s="20"/>
      <c r="H313" s="20"/>
      <c r="I313" s="20"/>
      <c r="J313" s="20"/>
      <c r="K313" s="20"/>
      <c r="L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2:23" ht="18">
      <c r="B314" s="18"/>
      <c r="C314" s="19"/>
      <c r="D314" s="20"/>
      <c r="E314" s="20"/>
      <c r="F314" s="20"/>
      <c r="G314" s="20"/>
      <c r="H314" s="20"/>
      <c r="I314" s="20"/>
      <c r="J314" s="20"/>
      <c r="K314" s="20"/>
      <c r="L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2:23" ht="18">
      <c r="B315" s="18"/>
      <c r="C315" s="19"/>
      <c r="D315" s="20"/>
      <c r="E315" s="20"/>
      <c r="F315" s="20"/>
      <c r="G315" s="20"/>
      <c r="H315" s="20"/>
      <c r="I315" s="20"/>
      <c r="J315" s="20"/>
      <c r="K315" s="20"/>
      <c r="L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2:23" ht="18">
      <c r="B316" s="18"/>
      <c r="C316" s="19"/>
      <c r="D316" s="20"/>
      <c r="E316" s="20"/>
      <c r="F316" s="20"/>
      <c r="G316" s="20"/>
      <c r="H316" s="20"/>
      <c r="I316" s="20"/>
      <c r="J316" s="20"/>
      <c r="K316" s="20"/>
      <c r="L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2:23" ht="18">
      <c r="B317" s="18"/>
      <c r="C317" s="19"/>
      <c r="D317" s="20"/>
      <c r="E317" s="20"/>
      <c r="F317" s="20"/>
      <c r="G317" s="20"/>
      <c r="H317" s="20"/>
      <c r="I317" s="20"/>
      <c r="J317" s="20"/>
      <c r="K317" s="20"/>
      <c r="L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2:23" ht="18">
      <c r="B318" s="18"/>
      <c r="C318" s="19"/>
      <c r="D318" s="20"/>
      <c r="E318" s="20"/>
      <c r="F318" s="20"/>
      <c r="G318" s="20"/>
      <c r="H318" s="20"/>
      <c r="I318" s="20"/>
      <c r="J318" s="20"/>
      <c r="K318" s="20"/>
      <c r="L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2:23" ht="18">
      <c r="B319" s="18"/>
      <c r="C319" s="19"/>
      <c r="D319" s="20"/>
      <c r="E319" s="20"/>
      <c r="F319" s="20"/>
      <c r="G319" s="20"/>
      <c r="H319" s="20"/>
      <c r="I319" s="20"/>
      <c r="J319" s="20"/>
      <c r="K319" s="20"/>
      <c r="L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2:23" ht="18">
      <c r="B320" s="18"/>
      <c r="C320" s="19"/>
      <c r="D320" s="20"/>
      <c r="E320" s="20"/>
      <c r="F320" s="20"/>
      <c r="G320" s="20"/>
      <c r="H320" s="20"/>
      <c r="I320" s="20"/>
      <c r="J320" s="20"/>
      <c r="K320" s="20"/>
      <c r="L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2:23" ht="18">
      <c r="B321" s="18"/>
      <c r="C321" s="19"/>
      <c r="D321" s="20"/>
      <c r="E321" s="20"/>
      <c r="F321" s="20"/>
      <c r="G321" s="20"/>
      <c r="H321" s="20"/>
      <c r="I321" s="20"/>
      <c r="J321" s="20"/>
      <c r="K321" s="20"/>
      <c r="L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2:23" ht="18">
      <c r="B322" s="18"/>
      <c r="C322" s="19"/>
      <c r="D322" s="20"/>
      <c r="E322" s="20"/>
      <c r="F322" s="20"/>
      <c r="G322" s="20"/>
      <c r="H322" s="20"/>
      <c r="I322" s="20"/>
      <c r="J322" s="20"/>
      <c r="K322" s="20"/>
      <c r="L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2:23" ht="18">
      <c r="B323" s="18"/>
      <c r="C323" s="19"/>
      <c r="D323" s="20"/>
      <c r="E323" s="20"/>
      <c r="F323" s="20"/>
      <c r="G323" s="20"/>
      <c r="H323" s="20"/>
      <c r="I323" s="20"/>
      <c r="J323" s="20"/>
      <c r="K323" s="20"/>
      <c r="L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2:23" ht="18">
      <c r="B324" s="18"/>
      <c r="C324" s="19"/>
      <c r="D324" s="20"/>
      <c r="E324" s="20"/>
      <c r="F324" s="20"/>
      <c r="G324" s="20"/>
      <c r="H324" s="20"/>
      <c r="I324" s="20"/>
      <c r="J324" s="20"/>
      <c r="K324" s="20"/>
      <c r="L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2:23" ht="18">
      <c r="B325" s="18"/>
      <c r="C325" s="19"/>
      <c r="D325" s="20"/>
      <c r="E325" s="20"/>
      <c r="F325" s="20"/>
      <c r="G325" s="20"/>
      <c r="H325" s="20"/>
      <c r="I325" s="20"/>
      <c r="J325" s="20"/>
      <c r="K325" s="20"/>
      <c r="L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2:23" ht="18">
      <c r="B326" s="18"/>
      <c r="C326" s="19"/>
      <c r="D326" s="20"/>
      <c r="E326" s="20"/>
      <c r="F326" s="20"/>
      <c r="G326" s="20"/>
      <c r="H326" s="20"/>
      <c r="I326" s="20"/>
      <c r="J326" s="20"/>
      <c r="K326" s="20"/>
      <c r="L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2:23" ht="18">
      <c r="B327" s="18"/>
      <c r="C327" s="19"/>
      <c r="D327" s="20"/>
      <c r="E327" s="20"/>
      <c r="F327" s="20"/>
      <c r="G327" s="20"/>
      <c r="H327" s="20"/>
      <c r="I327" s="20"/>
      <c r="J327" s="20"/>
      <c r="K327" s="20"/>
      <c r="L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2:23" ht="18">
      <c r="B328" s="18"/>
      <c r="C328" s="19"/>
      <c r="D328" s="20"/>
      <c r="E328" s="20"/>
      <c r="F328" s="20"/>
      <c r="G328" s="20"/>
      <c r="H328" s="20"/>
      <c r="I328" s="20"/>
      <c r="J328" s="20"/>
      <c r="K328" s="20"/>
      <c r="L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2:23" ht="18">
      <c r="B329" s="18"/>
      <c r="C329" s="19"/>
      <c r="D329" s="20"/>
      <c r="E329" s="20"/>
      <c r="F329" s="20"/>
      <c r="G329" s="20"/>
      <c r="H329" s="20"/>
      <c r="I329" s="20"/>
      <c r="J329" s="20"/>
      <c r="K329" s="20"/>
      <c r="L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2:23" ht="18">
      <c r="B330" s="18"/>
      <c r="C330" s="19"/>
      <c r="D330" s="20"/>
      <c r="E330" s="20"/>
      <c r="F330" s="20"/>
      <c r="G330" s="20"/>
      <c r="H330" s="20"/>
      <c r="I330" s="20"/>
      <c r="J330" s="20"/>
      <c r="K330" s="20"/>
      <c r="L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2:23" ht="18">
      <c r="B331" s="18"/>
      <c r="C331" s="19"/>
      <c r="D331" s="20"/>
      <c r="E331" s="20"/>
      <c r="F331" s="20"/>
      <c r="G331" s="20"/>
      <c r="H331" s="20"/>
      <c r="I331" s="20"/>
      <c r="J331" s="20"/>
      <c r="K331" s="20"/>
      <c r="L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2:23" ht="18">
      <c r="B332" s="18"/>
      <c r="C332" s="19"/>
      <c r="D332" s="20"/>
      <c r="E332" s="20"/>
      <c r="F332" s="20"/>
      <c r="G332" s="20"/>
      <c r="H332" s="20"/>
      <c r="I332" s="20"/>
      <c r="J332" s="20"/>
      <c r="K332" s="20"/>
      <c r="L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2:23" ht="18">
      <c r="B333" s="18"/>
      <c r="C333" s="19"/>
      <c r="D333" s="20"/>
      <c r="E333" s="20"/>
      <c r="F333" s="20"/>
      <c r="G333" s="20"/>
      <c r="H333" s="20"/>
      <c r="I333" s="20"/>
      <c r="J333" s="20"/>
      <c r="K333" s="20"/>
      <c r="L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2:23" ht="18">
      <c r="B334" s="18"/>
      <c r="C334" s="19"/>
      <c r="D334" s="20"/>
      <c r="E334" s="20"/>
      <c r="F334" s="20"/>
      <c r="G334" s="20"/>
      <c r="H334" s="20"/>
      <c r="I334" s="20"/>
      <c r="J334" s="20"/>
      <c r="K334" s="20"/>
      <c r="L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2:23" ht="18">
      <c r="B335" s="18"/>
      <c r="C335" s="19"/>
      <c r="D335" s="20"/>
      <c r="E335" s="20"/>
      <c r="F335" s="20"/>
      <c r="G335" s="20"/>
      <c r="H335" s="20"/>
      <c r="I335" s="20"/>
      <c r="J335" s="20"/>
      <c r="K335" s="20"/>
      <c r="L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2:23" ht="18">
      <c r="B336" s="18"/>
      <c r="C336" s="19"/>
      <c r="D336" s="20"/>
      <c r="E336" s="20"/>
      <c r="F336" s="20"/>
      <c r="G336" s="20"/>
      <c r="H336" s="20"/>
      <c r="I336" s="20"/>
      <c r="J336" s="20"/>
      <c r="K336" s="20"/>
      <c r="L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2:23" ht="18">
      <c r="B337" s="18"/>
      <c r="C337" s="19"/>
      <c r="D337" s="20"/>
      <c r="E337" s="20"/>
      <c r="F337" s="20"/>
      <c r="G337" s="20"/>
      <c r="H337" s="20"/>
      <c r="I337" s="20"/>
      <c r="J337" s="20"/>
      <c r="K337" s="20"/>
      <c r="L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2:23" ht="18">
      <c r="B338" s="18"/>
      <c r="C338" s="19"/>
      <c r="D338" s="20"/>
      <c r="E338" s="20"/>
      <c r="F338" s="20"/>
      <c r="G338" s="20"/>
      <c r="H338" s="20"/>
      <c r="I338" s="20"/>
      <c r="J338" s="20"/>
      <c r="K338" s="20"/>
      <c r="L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2:23" ht="18">
      <c r="B339" s="18"/>
      <c r="C339" s="19"/>
      <c r="D339" s="20"/>
      <c r="E339" s="20"/>
      <c r="F339" s="20"/>
      <c r="G339" s="20"/>
      <c r="H339" s="20"/>
      <c r="I339" s="20"/>
      <c r="J339" s="20"/>
      <c r="K339" s="20"/>
      <c r="L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2:23" ht="18">
      <c r="B340" s="18"/>
      <c r="C340" s="19"/>
      <c r="D340" s="20"/>
      <c r="E340" s="20"/>
      <c r="F340" s="20"/>
      <c r="G340" s="20"/>
      <c r="H340" s="20"/>
      <c r="I340" s="20"/>
      <c r="J340" s="20"/>
      <c r="K340" s="20"/>
      <c r="L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2:23" ht="18">
      <c r="B341" s="18"/>
      <c r="C341" s="19"/>
      <c r="D341" s="20"/>
      <c r="E341" s="20"/>
      <c r="F341" s="20"/>
      <c r="G341" s="20"/>
      <c r="H341" s="20"/>
      <c r="I341" s="20"/>
      <c r="J341" s="20"/>
      <c r="K341" s="20"/>
      <c r="L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2:23" ht="18">
      <c r="B342" s="18"/>
      <c r="C342" s="19"/>
      <c r="D342" s="20"/>
      <c r="E342" s="20"/>
      <c r="F342" s="20"/>
      <c r="G342" s="20"/>
      <c r="H342" s="20"/>
      <c r="I342" s="20"/>
      <c r="J342" s="20"/>
      <c r="K342" s="20"/>
      <c r="L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2:23" ht="18">
      <c r="B343" s="18"/>
      <c r="C343" s="19"/>
      <c r="D343" s="20"/>
      <c r="E343" s="20"/>
      <c r="F343" s="20"/>
      <c r="G343" s="20"/>
      <c r="H343" s="20"/>
      <c r="I343" s="20"/>
      <c r="J343" s="20"/>
      <c r="K343" s="20"/>
      <c r="L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2:23" ht="18">
      <c r="B344" s="18"/>
      <c r="C344" s="19"/>
      <c r="D344" s="20"/>
      <c r="E344" s="20"/>
      <c r="F344" s="20"/>
      <c r="G344" s="20"/>
      <c r="H344" s="20"/>
      <c r="I344" s="20"/>
      <c r="J344" s="20"/>
      <c r="K344" s="20"/>
      <c r="L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2:23" ht="18">
      <c r="B345" s="18"/>
      <c r="C345" s="19"/>
      <c r="D345" s="20"/>
      <c r="E345" s="20"/>
      <c r="F345" s="20"/>
      <c r="G345" s="20"/>
      <c r="H345" s="20"/>
      <c r="I345" s="20"/>
      <c r="J345" s="20"/>
      <c r="K345" s="20"/>
      <c r="L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2:23" ht="18">
      <c r="B346" s="18"/>
      <c r="C346" s="19"/>
      <c r="D346" s="20"/>
      <c r="E346" s="20"/>
      <c r="F346" s="20"/>
      <c r="G346" s="20"/>
      <c r="H346" s="20"/>
      <c r="I346" s="20"/>
      <c r="J346" s="20"/>
      <c r="K346" s="20"/>
      <c r="L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2:23" ht="18">
      <c r="B347" s="18"/>
      <c r="C347" s="19"/>
      <c r="D347" s="20"/>
      <c r="E347" s="20"/>
      <c r="F347" s="20"/>
      <c r="G347" s="20"/>
      <c r="H347" s="20"/>
      <c r="I347" s="20"/>
      <c r="J347" s="20"/>
      <c r="K347" s="20"/>
      <c r="L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2:23" ht="18">
      <c r="B348" s="18"/>
      <c r="C348" s="19"/>
      <c r="D348" s="20"/>
      <c r="E348" s="20"/>
      <c r="F348" s="20"/>
      <c r="G348" s="20"/>
      <c r="H348" s="20"/>
      <c r="I348" s="20"/>
      <c r="J348" s="20"/>
      <c r="K348" s="20"/>
      <c r="L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</sheetData>
  <sheetProtection/>
  <mergeCells count="21">
    <mergeCell ref="B119:O119"/>
    <mergeCell ref="B3:X3"/>
    <mergeCell ref="B71:B80"/>
    <mergeCell ref="B82:B91"/>
    <mergeCell ref="B93:B102"/>
    <mergeCell ref="B104:B113"/>
    <mergeCell ref="B5:C5"/>
    <mergeCell ref="B70:C70"/>
    <mergeCell ref="B6:C6"/>
    <mergeCell ref="B68:C68"/>
    <mergeCell ref="B117:O117"/>
    <mergeCell ref="B8:B17"/>
    <mergeCell ref="B19:B28"/>
    <mergeCell ref="B118:O118"/>
    <mergeCell ref="B69:C69"/>
    <mergeCell ref="B41:B50"/>
    <mergeCell ref="B65:O65"/>
    <mergeCell ref="B66:O66"/>
    <mergeCell ref="B30:B39"/>
    <mergeCell ref="B52:B61"/>
    <mergeCell ref="B116:O11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44" r:id="rId1"/>
  <rowBreaks count="1" manualBreakCount="1">
    <brk id="66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72"/>
  <sheetViews>
    <sheetView view="pageBreakPreview" zoomScale="70" zoomScaleNormal="70" zoomScaleSheetLayoutView="70" zoomScalePageLayoutView="0" workbookViewId="0" topLeftCell="N22">
      <selection activeCell="G59" sqref="G59"/>
    </sheetView>
  </sheetViews>
  <sheetFormatPr defaultColWidth="9.140625" defaultRowHeight="12.75"/>
  <cols>
    <col min="1" max="1" width="4.7109375" style="17" customWidth="1"/>
    <col min="2" max="2" width="18.140625" style="2" bestFit="1" customWidth="1"/>
    <col min="3" max="3" width="61.57421875" style="5" customWidth="1"/>
    <col min="4" max="9" width="17.57421875" style="1" bestFit="1" customWidth="1"/>
    <col min="10" max="10" width="17.00390625" style="1" bestFit="1" customWidth="1"/>
    <col min="11" max="11" width="15.57421875" style="1" bestFit="1" customWidth="1"/>
    <col min="12" max="12" width="17.00390625" style="1" customWidth="1"/>
    <col min="13" max="13" width="8.421875" style="1" customWidth="1"/>
    <col min="14" max="14" width="15.57421875" style="1" bestFit="1" customWidth="1"/>
    <col min="15" max="20" width="16.421875" style="1" bestFit="1" customWidth="1"/>
    <col min="21" max="21" width="17.57421875" style="1" bestFit="1" customWidth="1"/>
    <col min="22" max="22" width="17.00390625" style="1" bestFit="1" customWidth="1"/>
    <col min="23" max="23" width="17.00390625" style="1" customWidth="1"/>
    <col min="24" max="24" width="24.8515625" style="21" customWidth="1"/>
    <col min="25" max="62" width="9.140625" style="17" customWidth="1"/>
  </cols>
  <sheetData>
    <row r="1" spans="2:24" ht="33.75">
      <c r="B1" s="127" t="s">
        <v>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27" thickBot="1">
      <c r="B2" s="34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2:24" ht="48" customHeight="1" thickBot="1">
      <c r="B3" s="226" t="s">
        <v>28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8"/>
    </row>
    <row r="4" spans="2:23" ht="18.75" thickBot="1">
      <c r="B4" s="178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62"/>
      <c r="N4" s="180"/>
      <c r="O4" s="180"/>
      <c r="P4" s="180"/>
      <c r="Q4" s="180"/>
      <c r="R4" s="180"/>
      <c r="S4" s="180"/>
      <c r="T4" s="180"/>
      <c r="U4" s="180"/>
      <c r="V4" s="180"/>
      <c r="W4" s="180"/>
    </row>
    <row r="5" spans="2:24" ht="42" customHeight="1" thickBot="1">
      <c r="B5" s="234" t="s">
        <v>27</v>
      </c>
      <c r="C5" s="236"/>
      <c r="D5" s="8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157" t="s">
        <v>236</v>
      </c>
      <c r="M5" s="182"/>
      <c r="N5" s="9" t="s">
        <v>8</v>
      </c>
      <c r="O5" s="9" t="s">
        <v>9</v>
      </c>
      <c r="P5" s="9" t="s">
        <v>10</v>
      </c>
      <c r="Q5" s="9" t="s">
        <v>11</v>
      </c>
      <c r="R5" s="9" t="s">
        <v>12</v>
      </c>
      <c r="S5" s="9" t="s">
        <v>13</v>
      </c>
      <c r="T5" s="9" t="s">
        <v>14</v>
      </c>
      <c r="U5" s="9" t="s">
        <v>15</v>
      </c>
      <c r="V5" s="9" t="s">
        <v>16</v>
      </c>
      <c r="W5" s="10" t="s">
        <v>17</v>
      </c>
      <c r="X5" s="177" t="s">
        <v>237</v>
      </c>
    </row>
    <row r="6" spans="2:24" ht="18.75" thickBot="1">
      <c r="B6" s="36"/>
      <c r="C6" s="37"/>
      <c r="D6" s="38"/>
      <c r="E6" s="38"/>
      <c r="F6" s="38"/>
      <c r="G6" s="38"/>
      <c r="H6" s="38"/>
      <c r="I6" s="38"/>
      <c r="J6" s="38"/>
      <c r="K6" s="38"/>
      <c r="L6" s="62"/>
      <c r="M6" s="62"/>
      <c r="N6" s="38"/>
      <c r="O6" s="38"/>
      <c r="P6" s="38"/>
      <c r="Q6" s="38"/>
      <c r="R6" s="38"/>
      <c r="S6" s="38"/>
      <c r="T6" s="38"/>
      <c r="U6" s="38"/>
      <c r="V6" s="38"/>
      <c r="W6" s="38"/>
      <c r="X6" s="62"/>
    </row>
    <row r="7" spans="2:24" ht="18" customHeight="1">
      <c r="B7" s="240" t="s">
        <v>26</v>
      </c>
      <c r="C7" s="3" t="s">
        <v>42</v>
      </c>
      <c r="D7" s="6"/>
      <c r="E7" s="6"/>
      <c r="F7" s="6"/>
      <c r="G7" s="6"/>
      <c r="H7" s="6"/>
      <c r="I7" s="6"/>
      <c r="J7" s="6"/>
      <c r="K7" s="6"/>
      <c r="L7" s="164"/>
      <c r="M7" s="183"/>
      <c r="N7" s="6"/>
      <c r="O7" s="6"/>
      <c r="P7" s="6"/>
      <c r="Q7" s="6"/>
      <c r="R7" s="6"/>
      <c r="S7" s="6"/>
      <c r="T7" s="6"/>
      <c r="U7" s="6"/>
      <c r="V7" s="6"/>
      <c r="W7" s="7"/>
      <c r="X7" s="171"/>
    </row>
    <row r="8" spans="2:24" ht="18" customHeight="1">
      <c r="B8" s="241"/>
      <c r="C8" s="22" t="s">
        <v>18</v>
      </c>
      <c r="D8" s="24">
        <v>3.72</v>
      </c>
      <c r="E8" s="24">
        <v>4.63</v>
      </c>
      <c r="F8" s="24">
        <v>3.085</v>
      </c>
      <c r="G8" s="24">
        <v>0.409</v>
      </c>
      <c r="H8" s="24">
        <v>0.485</v>
      </c>
      <c r="I8" s="24">
        <v>0</v>
      </c>
      <c r="J8" s="24">
        <v>0.002</v>
      </c>
      <c r="K8" s="24">
        <v>1</v>
      </c>
      <c r="L8" s="53">
        <f>SUM(D8:K8)</f>
        <v>13.331</v>
      </c>
      <c r="M8" s="162"/>
      <c r="N8" s="24">
        <v>4.703</v>
      </c>
      <c r="O8" s="24">
        <v>1.7309999999999999</v>
      </c>
      <c r="P8" s="24">
        <v>0.37</v>
      </c>
      <c r="Q8" s="24">
        <v>0.48</v>
      </c>
      <c r="R8" s="24">
        <v>0</v>
      </c>
      <c r="S8" s="24">
        <v>0</v>
      </c>
      <c r="T8" s="24">
        <v>0.285</v>
      </c>
      <c r="U8" s="24">
        <v>1.2206</v>
      </c>
      <c r="V8" s="24">
        <v>1.2206</v>
      </c>
      <c r="W8" s="25">
        <v>1.2206</v>
      </c>
      <c r="X8" s="54">
        <f>SUM(N8:W8)</f>
        <v>11.230799999999999</v>
      </c>
    </row>
    <row r="9" spans="2:24" ht="18" customHeight="1">
      <c r="B9" s="241"/>
      <c r="C9" s="22" t="s">
        <v>19</v>
      </c>
      <c r="D9" s="24">
        <v>1.145</v>
      </c>
      <c r="E9" s="24">
        <v>3.588</v>
      </c>
      <c r="F9" s="24">
        <v>1.736</v>
      </c>
      <c r="G9" s="24">
        <v>0</v>
      </c>
      <c r="H9" s="24">
        <v>0</v>
      </c>
      <c r="I9" s="24">
        <v>0.714</v>
      </c>
      <c r="J9" s="24">
        <v>0</v>
      </c>
      <c r="K9" s="24">
        <v>0.61</v>
      </c>
      <c r="L9" s="53">
        <f>SUM(D9:K9)</f>
        <v>7.793</v>
      </c>
      <c r="M9" s="162"/>
      <c r="N9" s="24">
        <v>0.757</v>
      </c>
      <c r="O9" s="24">
        <v>1.58</v>
      </c>
      <c r="P9" s="24">
        <v>0</v>
      </c>
      <c r="Q9" s="24">
        <v>2.278</v>
      </c>
      <c r="R9" s="24">
        <v>0.5980000000000001</v>
      </c>
      <c r="S9" s="24">
        <v>2.277</v>
      </c>
      <c r="T9" s="24">
        <v>3.472875</v>
      </c>
      <c r="U9" s="24">
        <v>1.0125000000000002</v>
      </c>
      <c r="V9" s="24">
        <v>1.0125000000000002</v>
      </c>
      <c r="W9" s="25">
        <v>0.575625</v>
      </c>
      <c r="X9" s="54">
        <f>SUM(N9:W9)</f>
        <v>13.5635</v>
      </c>
    </row>
    <row r="10" spans="2:24" ht="18" customHeight="1">
      <c r="B10" s="241"/>
      <c r="C10" s="22" t="s">
        <v>20</v>
      </c>
      <c r="D10" s="24">
        <v>4.865</v>
      </c>
      <c r="E10" s="24">
        <v>8.218</v>
      </c>
      <c r="F10" s="24">
        <v>4.821</v>
      </c>
      <c r="G10" s="24">
        <v>0.409</v>
      </c>
      <c r="H10" s="24">
        <v>0.485</v>
      </c>
      <c r="I10" s="24">
        <v>0.714</v>
      </c>
      <c r="J10" s="24">
        <v>0.002</v>
      </c>
      <c r="K10" s="24">
        <v>1.6099999999999999</v>
      </c>
      <c r="L10" s="53">
        <f>SUM(D10:K10)</f>
        <v>21.123999999999995</v>
      </c>
      <c r="M10" s="158"/>
      <c r="N10" s="24">
        <v>5.46</v>
      </c>
      <c r="O10" s="24">
        <v>3.311</v>
      </c>
      <c r="P10" s="24">
        <v>0.37</v>
      </c>
      <c r="Q10" s="24">
        <v>2.758</v>
      </c>
      <c r="R10" s="24">
        <v>0.5980000000000001</v>
      </c>
      <c r="S10" s="24">
        <v>2.277</v>
      </c>
      <c r="T10" s="24">
        <v>3.7578750000000003</v>
      </c>
      <c r="U10" s="24">
        <v>2.2331000000000003</v>
      </c>
      <c r="V10" s="24">
        <v>2.2331000000000003</v>
      </c>
      <c r="W10" s="25">
        <v>1.796225</v>
      </c>
      <c r="X10" s="54">
        <f>SUM(N10:W10)</f>
        <v>24.7943</v>
      </c>
    </row>
    <row r="11" spans="2:24" ht="4.5" customHeight="1">
      <c r="B11" s="241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32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69"/>
    </row>
    <row r="12" spans="2:24" ht="18" customHeight="1">
      <c r="B12" s="241"/>
      <c r="C12" s="22" t="s">
        <v>188</v>
      </c>
      <c r="D12" s="26">
        <v>0</v>
      </c>
      <c r="E12" s="26">
        <v>2</v>
      </c>
      <c r="F12" s="26">
        <v>1</v>
      </c>
      <c r="G12" s="26">
        <v>3</v>
      </c>
      <c r="H12" s="26">
        <v>2</v>
      </c>
      <c r="I12" s="26">
        <v>4</v>
      </c>
      <c r="J12" s="26">
        <v>6</v>
      </c>
      <c r="K12" s="26">
        <v>6</v>
      </c>
      <c r="L12" s="26">
        <f>SUM(D12:K12)</f>
        <v>24</v>
      </c>
      <c r="M12" s="159"/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31">
        <f>SUM(N12:W12)</f>
        <v>0</v>
      </c>
    </row>
    <row r="13" spans="2:24" ht="4.5" customHeight="1">
      <c r="B13" s="241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32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69"/>
    </row>
    <row r="14" spans="2:24" ht="18" customHeight="1">
      <c r="B14" s="241"/>
      <c r="C14" s="22" t="s">
        <v>30</v>
      </c>
      <c r="D14" s="27">
        <v>0</v>
      </c>
      <c r="E14" s="27">
        <v>1</v>
      </c>
      <c r="F14" s="27">
        <v>4</v>
      </c>
      <c r="G14" s="27">
        <v>3</v>
      </c>
      <c r="H14" s="27">
        <v>8</v>
      </c>
      <c r="I14" s="27">
        <v>7</v>
      </c>
      <c r="J14" s="27">
        <v>5</v>
      </c>
      <c r="K14" s="27">
        <v>8</v>
      </c>
      <c r="L14" s="27">
        <f>SUM(D14:K14)</f>
        <v>36</v>
      </c>
      <c r="M14" s="160"/>
      <c r="N14" s="27">
        <v>9</v>
      </c>
      <c r="O14" s="27">
        <v>5</v>
      </c>
      <c r="P14" s="27">
        <v>7</v>
      </c>
      <c r="Q14" s="27">
        <v>5</v>
      </c>
      <c r="R14" s="27">
        <v>2</v>
      </c>
      <c r="S14" s="27">
        <v>6</v>
      </c>
      <c r="T14" s="27">
        <v>4</v>
      </c>
      <c r="U14" s="27">
        <v>1</v>
      </c>
      <c r="V14" s="27">
        <v>3</v>
      </c>
      <c r="W14" s="28">
        <v>1</v>
      </c>
      <c r="X14" s="28">
        <f>SUM(N14:W14)</f>
        <v>43</v>
      </c>
    </row>
    <row r="15" spans="2:24" ht="4.5" customHeight="1">
      <c r="B15" s="241"/>
      <c r="C15" s="4"/>
      <c r="D15" s="11"/>
      <c r="E15" s="11"/>
      <c r="F15" s="11"/>
      <c r="G15" s="11"/>
      <c r="H15" s="11"/>
      <c r="I15" s="11"/>
      <c r="J15" s="11"/>
      <c r="K15" s="11"/>
      <c r="L15" s="11"/>
      <c r="M15" s="132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69"/>
    </row>
    <row r="16" spans="2:24" ht="18" customHeight="1" thickBot="1">
      <c r="B16" s="242"/>
      <c r="C16" s="23" t="s">
        <v>31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f>SUM(D16:K16)</f>
        <v>0</v>
      </c>
      <c r="M16" s="159"/>
      <c r="N16" s="29">
        <v>1</v>
      </c>
      <c r="O16" s="29">
        <v>4</v>
      </c>
      <c r="P16" s="29">
        <v>5</v>
      </c>
      <c r="Q16" s="29">
        <v>5</v>
      </c>
      <c r="R16" s="29">
        <v>5</v>
      </c>
      <c r="S16" s="29">
        <v>4</v>
      </c>
      <c r="T16" s="29">
        <v>2</v>
      </c>
      <c r="U16" s="29">
        <v>4</v>
      </c>
      <c r="V16" s="29">
        <v>6</v>
      </c>
      <c r="W16" s="30">
        <v>3</v>
      </c>
      <c r="X16" s="30">
        <f>SUM(N16:W16)</f>
        <v>39</v>
      </c>
    </row>
    <row r="17" spans="2:24" ht="18.75" thickBot="1">
      <c r="B17" s="36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132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2:24" ht="18" customHeight="1">
      <c r="B18" s="243" t="s">
        <v>23</v>
      </c>
      <c r="C18" s="3" t="s">
        <v>42</v>
      </c>
      <c r="D18" s="13"/>
      <c r="E18" s="13"/>
      <c r="F18" s="13"/>
      <c r="G18" s="13"/>
      <c r="H18" s="13"/>
      <c r="I18" s="13"/>
      <c r="J18" s="13"/>
      <c r="K18" s="13"/>
      <c r="L18" s="164"/>
      <c r="M18" s="161"/>
      <c r="N18" s="13"/>
      <c r="O18" s="13"/>
      <c r="P18" s="13"/>
      <c r="Q18" s="13"/>
      <c r="R18" s="13"/>
      <c r="S18" s="13"/>
      <c r="T18" s="13"/>
      <c r="U18" s="13"/>
      <c r="V18" s="13"/>
      <c r="W18" s="14"/>
      <c r="X18" s="171"/>
    </row>
    <row r="19" spans="2:24" ht="18" customHeight="1">
      <c r="B19" s="244"/>
      <c r="C19" s="22" t="s">
        <v>18</v>
      </c>
      <c r="D19" s="24">
        <v>2.416</v>
      </c>
      <c r="E19" s="24">
        <v>5.328</v>
      </c>
      <c r="F19" s="24">
        <v>4.692</v>
      </c>
      <c r="G19" s="24">
        <v>9.54</v>
      </c>
      <c r="H19" s="24">
        <v>0</v>
      </c>
      <c r="I19" s="24">
        <v>0.533</v>
      </c>
      <c r="J19" s="24">
        <v>0.753</v>
      </c>
      <c r="K19" s="24">
        <v>0.467</v>
      </c>
      <c r="L19" s="24">
        <f>SUM(D19:K19)</f>
        <v>23.729</v>
      </c>
      <c r="M19" s="162"/>
      <c r="N19" s="24">
        <v>1.855</v>
      </c>
      <c r="O19" s="24">
        <v>2.83</v>
      </c>
      <c r="P19" s="24">
        <v>0.284</v>
      </c>
      <c r="Q19" s="24">
        <v>4.011</v>
      </c>
      <c r="R19" s="24">
        <v>1.079</v>
      </c>
      <c r="S19" s="24">
        <v>1.17</v>
      </c>
      <c r="T19" s="24">
        <v>3.198</v>
      </c>
      <c r="U19" s="24">
        <v>3.4792666666666663</v>
      </c>
      <c r="V19" s="24">
        <v>3.4792666666666663</v>
      </c>
      <c r="W19" s="25">
        <v>3.4792666666666663</v>
      </c>
      <c r="X19" s="54">
        <f>SUM(N19:W19)</f>
        <v>24.864800000000002</v>
      </c>
    </row>
    <row r="20" spans="2:24" ht="18" customHeight="1">
      <c r="B20" s="244"/>
      <c r="C20" s="22" t="s">
        <v>19</v>
      </c>
      <c r="D20" s="24">
        <v>0.791</v>
      </c>
      <c r="E20" s="24">
        <v>5.086</v>
      </c>
      <c r="F20" s="24">
        <v>14.507</v>
      </c>
      <c r="G20" s="24">
        <v>4.344</v>
      </c>
      <c r="H20" s="24">
        <v>0</v>
      </c>
      <c r="I20" s="24">
        <v>5.8475</v>
      </c>
      <c r="J20" s="24">
        <v>2.439</v>
      </c>
      <c r="K20" s="24">
        <v>5.274</v>
      </c>
      <c r="L20" s="24">
        <f>SUM(D20:K20)</f>
        <v>38.2885</v>
      </c>
      <c r="M20" s="162"/>
      <c r="N20" s="24">
        <v>1.848</v>
      </c>
      <c r="O20" s="24">
        <v>3.677</v>
      </c>
      <c r="P20" s="24">
        <v>8.912</v>
      </c>
      <c r="Q20" s="24">
        <v>3.114</v>
      </c>
      <c r="R20" s="24">
        <v>10.374</v>
      </c>
      <c r="S20" s="24">
        <v>1.18</v>
      </c>
      <c r="T20" s="24">
        <v>0</v>
      </c>
      <c r="U20" s="24">
        <v>4.297375</v>
      </c>
      <c r="V20" s="24">
        <v>4.297375</v>
      </c>
      <c r="W20" s="25">
        <v>4.297375</v>
      </c>
      <c r="X20" s="54">
        <f>SUM(N20:W20)</f>
        <v>41.99712500000001</v>
      </c>
    </row>
    <row r="21" spans="2:24" ht="18" customHeight="1">
      <c r="B21" s="244"/>
      <c r="C21" s="22" t="s">
        <v>20</v>
      </c>
      <c r="D21" s="24">
        <v>3.207</v>
      </c>
      <c r="E21" s="24">
        <v>10.414000000000001</v>
      </c>
      <c r="F21" s="24">
        <v>19.198999999999998</v>
      </c>
      <c r="G21" s="24">
        <v>13.884</v>
      </c>
      <c r="H21" s="24">
        <v>0</v>
      </c>
      <c r="I21" s="24">
        <v>6.3805000000000005</v>
      </c>
      <c r="J21" s="24">
        <v>3.192</v>
      </c>
      <c r="K21" s="24">
        <v>5.741</v>
      </c>
      <c r="L21" s="53">
        <f>SUM(D21:K21)</f>
        <v>62.0175</v>
      </c>
      <c r="M21" s="158"/>
      <c r="N21" s="24">
        <v>3.7030000000000003</v>
      </c>
      <c r="O21" s="24">
        <v>6.507</v>
      </c>
      <c r="P21" s="24">
        <v>9.196000000000002</v>
      </c>
      <c r="Q21" s="24">
        <v>7.125</v>
      </c>
      <c r="R21" s="24">
        <v>11.453000000000001</v>
      </c>
      <c r="S21" s="24">
        <v>2.3499999999999996</v>
      </c>
      <c r="T21" s="24">
        <v>3.198</v>
      </c>
      <c r="U21" s="24">
        <v>7.7766416666666665</v>
      </c>
      <c r="V21" s="24">
        <v>7.7766416666666665</v>
      </c>
      <c r="W21" s="25">
        <v>7.7766416666666665</v>
      </c>
      <c r="X21" s="54">
        <f>SUM(N21:W21)</f>
        <v>66.861925</v>
      </c>
    </row>
    <row r="22" spans="2:24" ht="4.5" customHeight="1">
      <c r="B22" s="244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32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169"/>
    </row>
    <row r="23" spans="2:24" ht="18" customHeight="1">
      <c r="B23" s="244"/>
      <c r="C23" s="22" t="s">
        <v>188</v>
      </c>
      <c r="D23" s="26">
        <v>0</v>
      </c>
      <c r="E23" s="26">
        <v>3</v>
      </c>
      <c r="F23" s="26">
        <v>4</v>
      </c>
      <c r="G23" s="26">
        <v>2</v>
      </c>
      <c r="H23" s="26">
        <v>11</v>
      </c>
      <c r="I23" s="26">
        <v>6</v>
      </c>
      <c r="J23" s="26">
        <v>8</v>
      </c>
      <c r="K23" s="26">
        <v>5</v>
      </c>
      <c r="L23" s="26">
        <f>SUM(D23:K23)</f>
        <v>39</v>
      </c>
      <c r="M23" s="159"/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31">
        <f>SUM(N23:W23)</f>
        <v>0</v>
      </c>
    </row>
    <row r="24" spans="2:24" ht="4.5" customHeight="1">
      <c r="B24" s="244"/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32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69"/>
    </row>
    <row r="25" spans="2:24" ht="18" customHeight="1">
      <c r="B25" s="244"/>
      <c r="C25" s="22" t="s">
        <v>30</v>
      </c>
      <c r="D25" s="26">
        <v>5</v>
      </c>
      <c r="E25" s="26">
        <v>7</v>
      </c>
      <c r="F25" s="26">
        <v>6</v>
      </c>
      <c r="G25" s="26">
        <v>3</v>
      </c>
      <c r="H25" s="26">
        <v>7</v>
      </c>
      <c r="I25" s="26">
        <v>3</v>
      </c>
      <c r="J25" s="26">
        <v>2</v>
      </c>
      <c r="K25" s="26">
        <v>1</v>
      </c>
      <c r="L25" s="26">
        <f>SUM(D25:K25)</f>
        <v>34</v>
      </c>
      <c r="M25" s="159"/>
      <c r="N25" s="26">
        <v>0</v>
      </c>
      <c r="O25" s="26">
        <v>3</v>
      </c>
      <c r="P25" s="26">
        <v>5</v>
      </c>
      <c r="Q25" s="26">
        <v>5</v>
      </c>
      <c r="R25" s="26">
        <v>5</v>
      </c>
      <c r="S25" s="26">
        <v>2</v>
      </c>
      <c r="T25" s="26">
        <v>0</v>
      </c>
      <c r="U25" s="26">
        <v>5</v>
      </c>
      <c r="V25" s="26">
        <v>1</v>
      </c>
      <c r="W25" s="31">
        <v>2</v>
      </c>
      <c r="X25" s="28">
        <f>SUM(N25:W25)</f>
        <v>28</v>
      </c>
    </row>
    <row r="26" spans="2:24" ht="4.5" customHeight="1">
      <c r="B26" s="244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32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69"/>
    </row>
    <row r="27" spans="2:24" ht="18" customHeight="1" thickBot="1">
      <c r="B27" s="244"/>
      <c r="C27" s="41" t="s">
        <v>31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2</v>
      </c>
      <c r="J27" s="42">
        <v>2</v>
      </c>
      <c r="K27" s="42">
        <v>0</v>
      </c>
      <c r="L27" s="42">
        <f>SUM(D27:K27)</f>
        <v>4</v>
      </c>
      <c r="M27" s="163"/>
      <c r="N27" s="42">
        <v>0</v>
      </c>
      <c r="O27" s="42">
        <v>0</v>
      </c>
      <c r="P27" s="42">
        <v>0</v>
      </c>
      <c r="Q27" s="42">
        <v>2</v>
      </c>
      <c r="R27" s="42">
        <v>2</v>
      </c>
      <c r="S27" s="42">
        <v>3</v>
      </c>
      <c r="T27" s="42">
        <v>5</v>
      </c>
      <c r="U27" s="42">
        <v>7</v>
      </c>
      <c r="V27" s="42">
        <v>4</v>
      </c>
      <c r="W27" s="43">
        <v>1</v>
      </c>
      <c r="X27" s="30">
        <f>SUM(N27:W27)</f>
        <v>24</v>
      </c>
    </row>
    <row r="28" spans="2:24" ht="18.75" thickBot="1">
      <c r="B28" s="36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132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2:24" ht="18" customHeight="1">
      <c r="B29" s="245" t="s">
        <v>24</v>
      </c>
      <c r="C29" s="3" t="s">
        <v>42</v>
      </c>
      <c r="D29" s="13"/>
      <c r="E29" s="13"/>
      <c r="F29" s="13"/>
      <c r="G29" s="13"/>
      <c r="H29" s="13"/>
      <c r="I29" s="13"/>
      <c r="J29" s="13"/>
      <c r="K29" s="13"/>
      <c r="L29" s="164"/>
      <c r="M29" s="161"/>
      <c r="N29" s="13"/>
      <c r="O29" s="13"/>
      <c r="P29" s="13"/>
      <c r="Q29" s="13"/>
      <c r="R29" s="13"/>
      <c r="S29" s="13"/>
      <c r="T29" s="13"/>
      <c r="U29" s="13"/>
      <c r="V29" s="13"/>
      <c r="W29" s="14"/>
      <c r="X29" s="171"/>
    </row>
    <row r="30" spans="2:24" ht="18" customHeight="1">
      <c r="B30" s="246"/>
      <c r="C30" s="22" t="s">
        <v>18</v>
      </c>
      <c r="D30" s="24">
        <v>5.024</v>
      </c>
      <c r="E30" s="24">
        <v>1.902</v>
      </c>
      <c r="F30" s="24">
        <v>6.069</v>
      </c>
      <c r="G30" s="24">
        <v>8.0892</v>
      </c>
      <c r="H30" s="24">
        <v>0.645</v>
      </c>
      <c r="I30" s="24">
        <v>0.107</v>
      </c>
      <c r="J30" s="24">
        <v>0.237</v>
      </c>
      <c r="K30" s="24">
        <v>0.481</v>
      </c>
      <c r="L30" s="24">
        <f>SUM(D30:K30)</f>
        <v>22.5542</v>
      </c>
      <c r="M30" s="162"/>
      <c r="N30" s="24">
        <v>0.446</v>
      </c>
      <c r="O30" s="24">
        <v>0</v>
      </c>
      <c r="P30" s="24">
        <v>2.007</v>
      </c>
      <c r="Q30" s="24">
        <v>0.639</v>
      </c>
      <c r="R30" s="24">
        <v>3.402</v>
      </c>
      <c r="S30" s="24">
        <v>0.97</v>
      </c>
      <c r="T30" s="24">
        <v>0.35</v>
      </c>
      <c r="U30" s="24">
        <v>3.8182000000000005</v>
      </c>
      <c r="V30" s="24">
        <v>3.8182000000000005</v>
      </c>
      <c r="W30" s="25">
        <v>3.8182000000000005</v>
      </c>
      <c r="X30" s="54">
        <f>SUM(N30:W30)</f>
        <v>19.268600000000003</v>
      </c>
    </row>
    <row r="31" spans="2:24" ht="18" customHeight="1">
      <c r="B31" s="246"/>
      <c r="C31" s="22" t="s">
        <v>19</v>
      </c>
      <c r="D31" s="24">
        <v>1.418</v>
      </c>
      <c r="E31" s="24">
        <v>2.918</v>
      </c>
      <c r="F31" s="24">
        <v>1.506</v>
      </c>
      <c r="G31" s="24">
        <v>3.1295</v>
      </c>
      <c r="H31" s="24">
        <v>0.893</v>
      </c>
      <c r="I31" s="24">
        <v>3.5545</v>
      </c>
      <c r="J31" s="24">
        <v>0</v>
      </c>
      <c r="K31" s="24">
        <v>3.093</v>
      </c>
      <c r="L31" s="24">
        <f>SUM(D31:K31)</f>
        <v>16.512</v>
      </c>
      <c r="M31" s="162"/>
      <c r="N31" s="24">
        <v>1.676</v>
      </c>
      <c r="O31" s="24">
        <v>0.814</v>
      </c>
      <c r="P31" s="24">
        <v>1.08</v>
      </c>
      <c r="Q31" s="24">
        <v>1.486</v>
      </c>
      <c r="R31" s="24">
        <v>2.165</v>
      </c>
      <c r="S31" s="24">
        <v>2.277</v>
      </c>
      <c r="T31" s="24">
        <v>3.036</v>
      </c>
      <c r="U31" s="24">
        <v>1.573875</v>
      </c>
      <c r="V31" s="24">
        <v>1.573875</v>
      </c>
      <c r="W31" s="25">
        <v>1.573875</v>
      </c>
      <c r="X31" s="54">
        <f>SUM(N31:W31)</f>
        <v>17.255625</v>
      </c>
    </row>
    <row r="32" spans="2:24" ht="18" customHeight="1">
      <c r="B32" s="246"/>
      <c r="C32" s="22" t="s">
        <v>20</v>
      </c>
      <c r="D32" s="24">
        <v>6.442</v>
      </c>
      <c r="E32" s="24">
        <v>4.82</v>
      </c>
      <c r="F32" s="24">
        <v>7.575</v>
      </c>
      <c r="G32" s="24">
        <v>11.2187</v>
      </c>
      <c r="H32" s="24">
        <v>1.538</v>
      </c>
      <c r="I32" s="24">
        <v>3.6615</v>
      </c>
      <c r="J32" s="24">
        <v>0.237</v>
      </c>
      <c r="K32" s="24">
        <v>3.574</v>
      </c>
      <c r="L32" s="53">
        <f>SUM(D32:K32)</f>
        <v>39.0662</v>
      </c>
      <c r="M32" s="158"/>
      <c r="N32" s="24">
        <v>2.122</v>
      </c>
      <c r="O32" s="24">
        <v>0.814</v>
      </c>
      <c r="P32" s="24">
        <v>3.087</v>
      </c>
      <c r="Q32" s="24">
        <v>2.125</v>
      </c>
      <c r="R32" s="24">
        <v>5.567</v>
      </c>
      <c r="S32" s="24">
        <v>3.247</v>
      </c>
      <c r="T32" s="24">
        <v>3.386</v>
      </c>
      <c r="U32" s="24">
        <v>5.392075</v>
      </c>
      <c r="V32" s="24">
        <v>5.392075</v>
      </c>
      <c r="W32" s="25">
        <v>5.392075</v>
      </c>
      <c r="X32" s="54">
        <f>SUM(N32:W32)</f>
        <v>36.524224999999994</v>
      </c>
    </row>
    <row r="33" spans="2:24" ht="4.5" customHeight="1">
      <c r="B33" s="246"/>
      <c r="C33" s="4"/>
      <c r="D33" s="11"/>
      <c r="E33" s="11"/>
      <c r="F33" s="11"/>
      <c r="G33" s="11"/>
      <c r="H33" s="11"/>
      <c r="I33" s="11"/>
      <c r="J33" s="11"/>
      <c r="K33" s="11"/>
      <c r="L33" s="11"/>
      <c r="M33" s="132"/>
      <c r="N33" s="11"/>
      <c r="O33" s="11"/>
      <c r="P33" s="11"/>
      <c r="Q33" s="11"/>
      <c r="R33" s="11"/>
      <c r="S33" s="11"/>
      <c r="T33" s="11"/>
      <c r="U33" s="11"/>
      <c r="V33" s="11"/>
      <c r="W33" s="12"/>
      <c r="X33" s="169"/>
    </row>
    <row r="34" spans="2:24" ht="18" customHeight="1">
      <c r="B34" s="246"/>
      <c r="C34" s="22" t="s">
        <v>188</v>
      </c>
      <c r="D34" s="26">
        <v>0</v>
      </c>
      <c r="E34" s="26">
        <v>3</v>
      </c>
      <c r="F34" s="26">
        <v>7</v>
      </c>
      <c r="G34" s="26">
        <v>6</v>
      </c>
      <c r="H34" s="26">
        <v>5</v>
      </c>
      <c r="I34" s="26">
        <v>7</v>
      </c>
      <c r="J34" s="26">
        <v>4</v>
      </c>
      <c r="K34" s="26">
        <v>3</v>
      </c>
      <c r="L34" s="26">
        <f>SUM(D34:K34)</f>
        <v>35</v>
      </c>
      <c r="M34" s="159"/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31">
        <f>SUM(N34:W34)</f>
        <v>0</v>
      </c>
    </row>
    <row r="35" spans="2:24" ht="4.5" customHeight="1">
      <c r="B35" s="246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32"/>
      <c r="N35" s="11"/>
      <c r="O35" s="11"/>
      <c r="P35" s="11"/>
      <c r="Q35" s="11"/>
      <c r="R35" s="11"/>
      <c r="S35" s="11"/>
      <c r="T35" s="11"/>
      <c r="U35" s="11"/>
      <c r="V35" s="11"/>
      <c r="W35" s="12"/>
      <c r="X35" s="169"/>
    </row>
    <row r="36" spans="2:24" ht="18" customHeight="1">
      <c r="B36" s="246"/>
      <c r="C36" s="22" t="s">
        <v>30</v>
      </c>
      <c r="D36" s="26">
        <v>0</v>
      </c>
      <c r="E36" s="26">
        <v>5</v>
      </c>
      <c r="F36" s="26">
        <v>1</v>
      </c>
      <c r="G36" s="26">
        <v>4</v>
      </c>
      <c r="H36" s="26">
        <v>3</v>
      </c>
      <c r="I36" s="26">
        <v>4</v>
      </c>
      <c r="J36" s="26">
        <v>5</v>
      </c>
      <c r="K36" s="26">
        <v>2</v>
      </c>
      <c r="L36" s="26">
        <f>SUM(D36:K36)</f>
        <v>24</v>
      </c>
      <c r="M36" s="159"/>
      <c r="N36" s="26">
        <v>3</v>
      </c>
      <c r="O36" s="26">
        <v>2</v>
      </c>
      <c r="P36" s="26">
        <v>2</v>
      </c>
      <c r="Q36" s="26">
        <v>1</v>
      </c>
      <c r="R36" s="26">
        <v>3</v>
      </c>
      <c r="S36" s="26">
        <v>3</v>
      </c>
      <c r="T36" s="26">
        <v>1</v>
      </c>
      <c r="U36" s="26">
        <v>4</v>
      </c>
      <c r="V36" s="26">
        <v>1</v>
      </c>
      <c r="W36" s="31">
        <v>1</v>
      </c>
      <c r="X36" s="28">
        <f>SUM(N36:W36)</f>
        <v>21</v>
      </c>
    </row>
    <row r="37" spans="2:24" ht="4.5" customHeight="1">
      <c r="B37" s="246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32"/>
      <c r="N37" s="11"/>
      <c r="O37" s="11"/>
      <c r="P37" s="11"/>
      <c r="Q37" s="11"/>
      <c r="R37" s="11"/>
      <c r="S37" s="11"/>
      <c r="T37" s="11"/>
      <c r="U37" s="11"/>
      <c r="V37" s="11"/>
      <c r="W37" s="12"/>
      <c r="X37" s="169"/>
    </row>
    <row r="38" spans="2:24" ht="18" customHeight="1" thickBot="1">
      <c r="B38" s="246"/>
      <c r="C38" s="41" t="s">
        <v>31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f>SUM(D38:K38)</f>
        <v>0</v>
      </c>
      <c r="M38" s="159"/>
      <c r="N38" s="44">
        <v>0</v>
      </c>
      <c r="O38" s="44">
        <v>4</v>
      </c>
      <c r="P38" s="44">
        <v>5</v>
      </c>
      <c r="Q38" s="44">
        <v>2</v>
      </c>
      <c r="R38" s="44">
        <v>2</v>
      </c>
      <c r="S38" s="44">
        <v>3</v>
      </c>
      <c r="T38" s="44">
        <v>1</v>
      </c>
      <c r="U38" s="44">
        <v>1</v>
      </c>
      <c r="V38" s="44">
        <v>2</v>
      </c>
      <c r="W38" s="45">
        <v>0</v>
      </c>
      <c r="X38" s="30">
        <f>SUM(N38:W38)</f>
        <v>20</v>
      </c>
    </row>
    <row r="39" spans="2:24" ht="18.75" thickBot="1">
      <c r="B39" s="36"/>
      <c r="C39" s="39"/>
      <c r="D39" s="46"/>
      <c r="E39" s="46"/>
      <c r="F39" s="46"/>
      <c r="G39" s="46"/>
      <c r="H39" s="46"/>
      <c r="I39" s="46"/>
      <c r="J39" s="46"/>
      <c r="K39" s="46"/>
      <c r="L39" s="46"/>
      <c r="M39" s="5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170"/>
    </row>
    <row r="40" spans="2:24" ht="18" customHeight="1">
      <c r="B40" s="220" t="s">
        <v>25</v>
      </c>
      <c r="C40" s="3" t="s">
        <v>42</v>
      </c>
      <c r="D40" s="13"/>
      <c r="E40" s="13"/>
      <c r="F40" s="13"/>
      <c r="G40" s="13"/>
      <c r="H40" s="13"/>
      <c r="I40" s="13"/>
      <c r="J40" s="13"/>
      <c r="K40" s="13"/>
      <c r="L40" s="164"/>
      <c r="M40" s="161"/>
      <c r="N40" s="13"/>
      <c r="O40" s="13"/>
      <c r="P40" s="13"/>
      <c r="Q40" s="13"/>
      <c r="R40" s="13"/>
      <c r="S40" s="13"/>
      <c r="T40" s="13"/>
      <c r="U40" s="13"/>
      <c r="V40" s="13"/>
      <c r="W40" s="14"/>
      <c r="X40" s="171"/>
    </row>
    <row r="41" spans="2:28" ht="18" customHeight="1">
      <c r="B41" s="238"/>
      <c r="C41" s="48" t="s">
        <v>18</v>
      </c>
      <c r="D41" s="24">
        <v>11.16</v>
      </c>
      <c r="E41" s="24">
        <v>11.86</v>
      </c>
      <c r="F41" s="24">
        <v>13.846</v>
      </c>
      <c r="G41" s="24">
        <v>18.0382</v>
      </c>
      <c r="H41" s="24">
        <v>1.13</v>
      </c>
      <c r="I41" s="24">
        <v>0.64</v>
      </c>
      <c r="J41" s="24">
        <v>0.992</v>
      </c>
      <c r="K41" s="24">
        <v>1.948</v>
      </c>
      <c r="L41" s="24">
        <f>SUM(D41:K41)</f>
        <v>59.614200000000004</v>
      </c>
      <c r="M41" s="162"/>
      <c r="N41" s="24">
        <v>7.004</v>
      </c>
      <c r="O41" s="24">
        <v>4.561</v>
      </c>
      <c r="P41" s="24">
        <v>2.661</v>
      </c>
      <c r="Q41" s="24">
        <v>5.13</v>
      </c>
      <c r="R41" s="24">
        <v>4.481</v>
      </c>
      <c r="S41" s="24">
        <v>2.1399999999999997</v>
      </c>
      <c r="T41" s="24">
        <v>3.833</v>
      </c>
      <c r="U41" s="24">
        <v>8.518066666666666</v>
      </c>
      <c r="V41" s="24">
        <v>8.518066666666666</v>
      </c>
      <c r="W41" s="25">
        <v>8.518066666666666</v>
      </c>
      <c r="X41" s="54">
        <f>SUM(N41:W41)</f>
        <v>55.3642</v>
      </c>
      <c r="Z41" s="35"/>
      <c r="AA41" s="35"/>
      <c r="AB41" s="35"/>
    </row>
    <row r="42" spans="2:28" ht="18" customHeight="1">
      <c r="B42" s="238"/>
      <c r="C42" s="48" t="s">
        <v>19</v>
      </c>
      <c r="D42" s="24">
        <v>3.354</v>
      </c>
      <c r="E42" s="24">
        <v>11.591999999999999</v>
      </c>
      <c r="F42" s="24">
        <v>17.749</v>
      </c>
      <c r="G42" s="24">
        <v>7.4735000000000005</v>
      </c>
      <c r="H42" s="24">
        <v>0.893</v>
      </c>
      <c r="I42" s="24">
        <v>10.116</v>
      </c>
      <c r="J42" s="24">
        <v>2.439</v>
      </c>
      <c r="K42" s="24">
        <v>8.977</v>
      </c>
      <c r="L42" s="24">
        <f>SUM(D42:K42)</f>
        <v>62.59349999999999</v>
      </c>
      <c r="M42" s="162"/>
      <c r="N42" s="24">
        <v>4.281</v>
      </c>
      <c r="O42" s="24">
        <v>6.071</v>
      </c>
      <c r="P42" s="24">
        <v>9.992</v>
      </c>
      <c r="Q42" s="24">
        <v>6.877999999999999</v>
      </c>
      <c r="R42" s="24">
        <v>13.137</v>
      </c>
      <c r="S42" s="24">
        <v>5.734</v>
      </c>
      <c r="T42" s="24">
        <v>6.508875</v>
      </c>
      <c r="U42" s="24">
        <v>6.88375</v>
      </c>
      <c r="V42" s="24">
        <v>6.88375</v>
      </c>
      <c r="W42" s="25">
        <v>6.4468749999999995</v>
      </c>
      <c r="X42" s="54">
        <f>SUM(N42:W42)</f>
        <v>72.81625000000001</v>
      </c>
      <c r="Z42" s="35"/>
      <c r="AA42" s="35"/>
      <c r="AB42" s="35"/>
    </row>
    <row r="43" spans="2:28" ht="18" customHeight="1">
      <c r="B43" s="238"/>
      <c r="C43" s="48" t="s">
        <v>20</v>
      </c>
      <c r="D43" s="24">
        <v>14.514</v>
      </c>
      <c r="E43" s="24">
        <v>23.451999999999998</v>
      </c>
      <c r="F43" s="24">
        <v>31.595</v>
      </c>
      <c r="G43" s="24">
        <v>25.5117</v>
      </c>
      <c r="H43" s="24">
        <v>2.0229999999999997</v>
      </c>
      <c r="I43" s="24">
        <v>10.756</v>
      </c>
      <c r="J43" s="24">
        <v>3.431</v>
      </c>
      <c r="K43" s="24">
        <v>10.925</v>
      </c>
      <c r="L43" s="53">
        <f>SUM(D43:K43)</f>
        <v>122.20769999999999</v>
      </c>
      <c r="M43" s="158"/>
      <c r="N43" s="24">
        <v>11.285</v>
      </c>
      <c r="O43" s="24">
        <v>10.632</v>
      </c>
      <c r="P43" s="24">
        <v>12.653</v>
      </c>
      <c r="Q43" s="24">
        <v>12.008</v>
      </c>
      <c r="R43" s="24">
        <v>17.618000000000002</v>
      </c>
      <c r="S43" s="24">
        <v>7.874</v>
      </c>
      <c r="T43" s="24">
        <v>10.341875</v>
      </c>
      <c r="U43" s="24">
        <v>15.401816666666665</v>
      </c>
      <c r="V43" s="24">
        <v>15.401816666666665</v>
      </c>
      <c r="W43" s="25">
        <v>14.964941666666665</v>
      </c>
      <c r="X43" s="54">
        <f>SUM(N43:W43)</f>
        <v>128.18044999999998</v>
      </c>
      <c r="Z43" s="35"/>
      <c r="AA43" s="35"/>
      <c r="AB43" s="35"/>
    </row>
    <row r="44" spans="2:24" ht="4.5" customHeight="1">
      <c r="B44" s="238"/>
      <c r="C44" s="49"/>
      <c r="D44" s="11"/>
      <c r="E44" s="11"/>
      <c r="F44" s="11"/>
      <c r="G44" s="11"/>
      <c r="H44" s="11"/>
      <c r="I44" s="11"/>
      <c r="J44" s="11"/>
      <c r="K44" s="11"/>
      <c r="L44" s="11"/>
      <c r="M44" s="132"/>
      <c r="N44" s="11"/>
      <c r="O44" s="11"/>
      <c r="P44" s="11"/>
      <c r="Q44" s="11"/>
      <c r="R44" s="11"/>
      <c r="S44" s="11"/>
      <c r="T44" s="11"/>
      <c r="U44" s="11"/>
      <c r="V44" s="11"/>
      <c r="W44" s="12"/>
      <c r="X44" s="169"/>
    </row>
    <row r="45" spans="2:24" ht="18" customHeight="1">
      <c r="B45" s="238"/>
      <c r="C45" s="22" t="s">
        <v>188</v>
      </c>
      <c r="D45" s="32">
        <f>D12+D23+D34</f>
        <v>0</v>
      </c>
      <c r="E45" s="32">
        <f aca="true" t="shared" si="0" ref="E45:W45">E12+E23+E34</f>
        <v>8</v>
      </c>
      <c r="F45" s="32">
        <f t="shared" si="0"/>
        <v>12</v>
      </c>
      <c r="G45" s="32">
        <f t="shared" si="0"/>
        <v>11</v>
      </c>
      <c r="H45" s="32">
        <f t="shared" si="0"/>
        <v>18</v>
      </c>
      <c r="I45" s="32">
        <f t="shared" si="0"/>
        <v>17</v>
      </c>
      <c r="J45" s="32">
        <f t="shared" si="0"/>
        <v>18</v>
      </c>
      <c r="K45" s="32">
        <f t="shared" si="0"/>
        <v>14</v>
      </c>
      <c r="L45" s="32">
        <f>SUM(D45:K45)</f>
        <v>98</v>
      </c>
      <c r="M45" s="163"/>
      <c r="N45" s="32">
        <f t="shared" si="0"/>
        <v>0</v>
      </c>
      <c r="O45" s="32">
        <f t="shared" si="0"/>
        <v>0</v>
      </c>
      <c r="P45" s="32">
        <f t="shared" si="0"/>
        <v>0</v>
      </c>
      <c r="Q45" s="32">
        <f t="shared" si="0"/>
        <v>0</v>
      </c>
      <c r="R45" s="32">
        <f t="shared" si="0"/>
        <v>0</v>
      </c>
      <c r="S45" s="32">
        <f t="shared" si="0"/>
        <v>0</v>
      </c>
      <c r="T45" s="32">
        <f t="shared" si="0"/>
        <v>0</v>
      </c>
      <c r="U45" s="32">
        <f t="shared" si="0"/>
        <v>0</v>
      </c>
      <c r="V45" s="32">
        <f t="shared" si="0"/>
        <v>0</v>
      </c>
      <c r="W45" s="33">
        <f t="shared" si="0"/>
        <v>0</v>
      </c>
      <c r="X45" s="31">
        <f>SUM(N45:W45)</f>
        <v>0</v>
      </c>
    </row>
    <row r="46" spans="2:24" ht="4.5" customHeight="1">
      <c r="B46" s="238"/>
      <c r="C46" s="49"/>
      <c r="D46" s="15"/>
      <c r="E46" s="15"/>
      <c r="F46" s="15"/>
      <c r="G46" s="15"/>
      <c r="H46" s="15"/>
      <c r="I46" s="15"/>
      <c r="J46" s="15"/>
      <c r="K46" s="15"/>
      <c r="L46" s="15"/>
      <c r="M46" s="133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9"/>
    </row>
    <row r="47" spans="2:24" ht="18" customHeight="1">
      <c r="B47" s="238"/>
      <c r="C47" s="48" t="s">
        <v>21</v>
      </c>
      <c r="D47" s="32">
        <f aca="true" t="shared" si="1" ref="D47:W47">+D14+D25+D36</f>
        <v>5</v>
      </c>
      <c r="E47" s="32">
        <f t="shared" si="1"/>
        <v>13</v>
      </c>
      <c r="F47" s="32">
        <f t="shared" si="1"/>
        <v>11</v>
      </c>
      <c r="G47" s="32">
        <f t="shared" si="1"/>
        <v>10</v>
      </c>
      <c r="H47" s="32">
        <f t="shared" si="1"/>
        <v>18</v>
      </c>
      <c r="I47" s="32">
        <f t="shared" si="1"/>
        <v>14</v>
      </c>
      <c r="J47" s="32">
        <f t="shared" si="1"/>
        <v>12</v>
      </c>
      <c r="K47" s="32">
        <f t="shared" si="1"/>
        <v>11</v>
      </c>
      <c r="L47" s="32">
        <f>SUM(D47:K47)</f>
        <v>94</v>
      </c>
      <c r="M47" s="163"/>
      <c r="N47" s="32">
        <f t="shared" si="1"/>
        <v>12</v>
      </c>
      <c r="O47" s="32">
        <f t="shared" si="1"/>
        <v>10</v>
      </c>
      <c r="P47" s="32">
        <f t="shared" si="1"/>
        <v>14</v>
      </c>
      <c r="Q47" s="32">
        <f t="shared" si="1"/>
        <v>11</v>
      </c>
      <c r="R47" s="32">
        <f t="shared" si="1"/>
        <v>10</v>
      </c>
      <c r="S47" s="32">
        <f t="shared" si="1"/>
        <v>11</v>
      </c>
      <c r="T47" s="32">
        <f t="shared" si="1"/>
        <v>5</v>
      </c>
      <c r="U47" s="32">
        <f t="shared" si="1"/>
        <v>10</v>
      </c>
      <c r="V47" s="32">
        <f t="shared" si="1"/>
        <v>5</v>
      </c>
      <c r="W47" s="33">
        <f t="shared" si="1"/>
        <v>4</v>
      </c>
      <c r="X47" s="28">
        <f>SUM(N47:W47)</f>
        <v>92</v>
      </c>
    </row>
    <row r="48" spans="2:24" ht="4.5" customHeight="1">
      <c r="B48" s="238"/>
      <c r="C48" s="49"/>
      <c r="D48" s="15"/>
      <c r="E48" s="15"/>
      <c r="F48" s="15"/>
      <c r="G48" s="15"/>
      <c r="H48" s="15"/>
      <c r="I48" s="15"/>
      <c r="J48" s="15"/>
      <c r="K48" s="15"/>
      <c r="L48" s="15"/>
      <c r="M48" s="133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9"/>
    </row>
    <row r="49" spans="2:24" ht="18" customHeight="1" thickBot="1">
      <c r="B49" s="239"/>
      <c r="C49" s="71" t="s">
        <v>22</v>
      </c>
      <c r="D49" s="50">
        <f aca="true" t="shared" si="2" ref="D49:W49">+D16+D27+D38</f>
        <v>0</v>
      </c>
      <c r="E49" s="50">
        <f t="shared" si="2"/>
        <v>0</v>
      </c>
      <c r="F49" s="50">
        <f t="shared" si="2"/>
        <v>0</v>
      </c>
      <c r="G49" s="50">
        <f t="shared" si="2"/>
        <v>0</v>
      </c>
      <c r="H49" s="50">
        <f t="shared" si="2"/>
        <v>0</v>
      </c>
      <c r="I49" s="50">
        <f t="shared" si="2"/>
        <v>2</v>
      </c>
      <c r="J49" s="50">
        <f t="shared" si="2"/>
        <v>2</v>
      </c>
      <c r="K49" s="50">
        <f t="shared" si="2"/>
        <v>0</v>
      </c>
      <c r="L49" s="50">
        <f>SUM(D49:K49)</f>
        <v>4</v>
      </c>
      <c r="M49" s="163"/>
      <c r="N49" s="50">
        <f t="shared" si="2"/>
        <v>1</v>
      </c>
      <c r="O49" s="50">
        <f t="shared" si="2"/>
        <v>8</v>
      </c>
      <c r="P49" s="50">
        <f t="shared" si="2"/>
        <v>10</v>
      </c>
      <c r="Q49" s="50">
        <f t="shared" si="2"/>
        <v>9</v>
      </c>
      <c r="R49" s="50">
        <f t="shared" si="2"/>
        <v>9</v>
      </c>
      <c r="S49" s="50">
        <f t="shared" si="2"/>
        <v>10</v>
      </c>
      <c r="T49" s="50">
        <f t="shared" si="2"/>
        <v>8</v>
      </c>
      <c r="U49" s="50">
        <f t="shared" si="2"/>
        <v>12</v>
      </c>
      <c r="V49" s="50">
        <f t="shared" si="2"/>
        <v>12</v>
      </c>
      <c r="W49" s="51">
        <f t="shared" si="2"/>
        <v>4</v>
      </c>
      <c r="X49" s="30">
        <f>SUM(N49:W49)</f>
        <v>83</v>
      </c>
    </row>
    <row r="50" spans="2:23" ht="18">
      <c r="B50" s="18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2:23" ht="18">
      <c r="B51" s="18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2:24" s="60" customFormat="1" ht="30.75" customHeight="1">
      <c r="B52" s="55" t="s">
        <v>106</v>
      </c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61"/>
    </row>
    <row r="53" spans="2:24" s="60" customFormat="1" ht="45.75" customHeight="1">
      <c r="B53" s="216" t="s">
        <v>278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57"/>
      <c r="Q53" s="57"/>
      <c r="R53" s="57"/>
      <c r="S53" s="57"/>
      <c r="T53" s="57"/>
      <c r="U53" s="57"/>
      <c r="V53" s="57"/>
      <c r="W53" s="57"/>
      <c r="X53" s="61"/>
    </row>
    <row r="54" spans="2:24" s="60" customFormat="1" ht="30.75" customHeight="1">
      <c r="B54" s="216" t="s">
        <v>280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57"/>
      <c r="Q54" s="57"/>
      <c r="R54" s="57"/>
      <c r="S54" s="57"/>
      <c r="T54" s="57"/>
      <c r="U54" s="57"/>
      <c r="V54" s="57"/>
      <c r="W54" s="57"/>
      <c r="X54" s="61"/>
    </row>
    <row r="55" s="69" customFormat="1" ht="18" customHeight="1">
      <c r="X55" s="70"/>
    </row>
    <row r="56" spans="2:23" ht="18">
      <c r="B56" s="18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2:23" ht="18">
      <c r="B57" s="18"/>
      <c r="C57" s="1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2:23" ht="18">
      <c r="B58" s="18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2:23" ht="18">
      <c r="B59" s="18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2:23" ht="18">
      <c r="B60" s="18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2:23" ht="18">
      <c r="B61" s="18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2:23" ht="18">
      <c r="B62" s="18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2:23" ht="18">
      <c r="B63" s="18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2:23" ht="18">
      <c r="B64" s="18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2:23" ht="18">
      <c r="B65" s="18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2:23" ht="18">
      <c r="B66" s="18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2:23" ht="18">
      <c r="B67" s="18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2:23" ht="18">
      <c r="B68" s="18"/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2:23" ht="18">
      <c r="B69" s="18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2:23" ht="18">
      <c r="B70" s="18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2:23" ht="18">
      <c r="B71" s="18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2:23" ht="18">
      <c r="B72" s="18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</sheetData>
  <sheetProtection/>
  <mergeCells count="8">
    <mergeCell ref="B40:B49"/>
    <mergeCell ref="B53:O53"/>
    <mergeCell ref="B54:O54"/>
    <mergeCell ref="B3:X3"/>
    <mergeCell ref="B5:C5"/>
    <mergeCell ref="B7:B16"/>
    <mergeCell ref="B18:B27"/>
    <mergeCell ref="B29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7"/>
  <sheetViews>
    <sheetView view="pageBreakPreview" zoomScale="85" zoomScaleNormal="85" zoomScaleSheetLayoutView="85" zoomScalePageLayoutView="0" workbookViewId="0" topLeftCell="A7">
      <selection activeCell="K39" sqref="K39"/>
    </sheetView>
  </sheetViews>
  <sheetFormatPr defaultColWidth="9.140625" defaultRowHeight="12.75"/>
  <cols>
    <col min="1" max="1" width="6.57421875" style="199" customWidth="1"/>
    <col min="2" max="2" width="22.421875" style="212" customWidth="1"/>
    <col min="3" max="3" width="37.57421875" style="188" bestFit="1" customWidth="1"/>
    <col min="4" max="4" width="36.7109375" style="213" customWidth="1"/>
    <col min="5" max="5" width="39.140625" style="188" customWidth="1"/>
    <col min="6" max="6" width="4.28125" style="188" customWidth="1"/>
    <col min="7" max="7" width="6.140625" style="212" customWidth="1"/>
    <col min="8" max="8" width="19.140625" style="212" customWidth="1"/>
    <col min="9" max="9" width="50.140625" style="212" customWidth="1"/>
    <col min="10" max="10" width="34.28125" style="212" customWidth="1"/>
    <col min="11" max="11" width="35.57421875" style="212" customWidth="1"/>
    <col min="12" max="35" width="9.140625" style="212" customWidth="1"/>
    <col min="36" max="255" width="9.140625" style="199" customWidth="1"/>
    <col min="256" max="16384" width="16.28125" style="199" customWidth="1"/>
  </cols>
  <sheetData>
    <row r="1" spans="1:11" s="187" customFormat="1" ht="41.25" customHeight="1">
      <c r="A1" s="186" t="s">
        <v>185</v>
      </c>
      <c r="C1" s="188"/>
      <c r="D1" s="188"/>
      <c r="E1" s="188"/>
      <c r="F1" s="188"/>
      <c r="G1" s="186" t="s">
        <v>261</v>
      </c>
      <c r="I1" s="188"/>
      <c r="J1" s="188"/>
      <c r="K1" s="188"/>
    </row>
    <row r="2" spans="1:11" s="187" customFormat="1" ht="30" customHeight="1">
      <c r="A2" s="192"/>
      <c r="B2" s="193" t="s">
        <v>58</v>
      </c>
      <c r="C2" s="188"/>
      <c r="E2" s="188"/>
      <c r="F2" s="188"/>
      <c r="G2" s="192"/>
      <c r="H2" s="193" t="s">
        <v>58</v>
      </c>
      <c r="I2" s="188"/>
      <c r="J2" s="188"/>
      <c r="K2" s="188"/>
    </row>
    <row r="3" spans="1:11" s="187" customFormat="1" ht="27" customHeight="1">
      <c r="A3" s="188"/>
      <c r="B3" s="193"/>
      <c r="C3" s="188"/>
      <c r="D3" s="188"/>
      <c r="E3" s="188"/>
      <c r="F3" s="188"/>
      <c r="G3" s="194"/>
      <c r="H3" s="193"/>
      <c r="I3" s="188"/>
      <c r="J3" s="188"/>
      <c r="K3" s="188"/>
    </row>
    <row r="4" spans="2:11" s="194" customFormat="1" ht="22.5" customHeight="1" thickBot="1">
      <c r="B4" s="194" t="s">
        <v>45</v>
      </c>
      <c r="C4" s="194" t="s">
        <v>79</v>
      </c>
      <c r="D4" s="194" t="s">
        <v>254</v>
      </c>
      <c r="E4" s="194" t="s">
        <v>191</v>
      </c>
      <c r="G4" s="195"/>
      <c r="H4" s="194" t="s">
        <v>45</v>
      </c>
      <c r="I4" s="194" t="s">
        <v>79</v>
      </c>
      <c r="J4" s="194" t="s">
        <v>254</v>
      </c>
      <c r="K4" s="194" t="s">
        <v>191</v>
      </c>
    </row>
    <row r="5" spans="1:35" ht="15.75">
      <c r="A5" s="195"/>
      <c r="B5" s="196" t="s">
        <v>165</v>
      </c>
      <c r="C5" s="197" t="s">
        <v>166</v>
      </c>
      <c r="D5" s="196" t="s">
        <v>39</v>
      </c>
      <c r="E5" s="196" t="s">
        <v>82</v>
      </c>
      <c r="F5" s="198"/>
      <c r="G5" s="187"/>
      <c r="H5" s="196" t="s">
        <v>165</v>
      </c>
      <c r="I5" s="197" t="s">
        <v>167</v>
      </c>
      <c r="J5" s="196" t="s">
        <v>273</v>
      </c>
      <c r="K5" s="196" t="s">
        <v>82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95"/>
    </row>
    <row r="6" spans="2:11" s="187" customFormat="1" ht="16.5" thickBot="1">
      <c r="B6" s="200"/>
      <c r="C6" s="200"/>
      <c r="D6" s="200"/>
      <c r="E6" s="200"/>
      <c r="F6" s="198"/>
      <c r="H6" s="200"/>
      <c r="I6" s="200"/>
      <c r="J6" s="200"/>
      <c r="K6" s="200"/>
    </row>
    <row r="7" spans="2:11" s="187" customFormat="1" ht="15.75">
      <c r="B7" s="198" t="s">
        <v>168</v>
      </c>
      <c r="C7" s="197" t="s">
        <v>169</v>
      </c>
      <c r="D7" s="198" t="s">
        <v>247</v>
      </c>
      <c r="E7" s="198" t="s">
        <v>82</v>
      </c>
      <c r="F7" s="198"/>
      <c r="H7" s="198" t="s">
        <v>168</v>
      </c>
      <c r="I7" s="197" t="s">
        <v>169</v>
      </c>
      <c r="J7" s="198" t="s">
        <v>247</v>
      </c>
      <c r="K7" s="198" t="s">
        <v>82</v>
      </c>
    </row>
    <row r="8" spans="2:11" s="187" customFormat="1" ht="15.75">
      <c r="B8" s="198"/>
      <c r="C8" s="201" t="s">
        <v>170</v>
      </c>
      <c r="D8" s="198" t="s">
        <v>78</v>
      </c>
      <c r="E8" s="198" t="s">
        <v>82</v>
      </c>
      <c r="F8" s="198"/>
      <c r="H8" s="198"/>
      <c r="I8" s="201" t="s">
        <v>170</v>
      </c>
      <c r="J8" s="198" t="s">
        <v>78</v>
      </c>
      <c r="K8" s="198" t="s">
        <v>82</v>
      </c>
    </row>
    <row r="9" spans="2:11" s="187" customFormat="1" ht="16.5" thickBot="1">
      <c r="B9" s="198"/>
      <c r="C9" s="198"/>
      <c r="D9" s="198"/>
      <c r="E9" s="198"/>
      <c r="F9" s="198"/>
      <c r="G9" s="195"/>
      <c r="H9" s="198"/>
      <c r="I9" s="198"/>
      <c r="J9" s="198"/>
      <c r="K9" s="198"/>
    </row>
    <row r="10" spans="1:35" ht="15.75">
      <c r="A10" s="195"/>
      <c r="B10" s="196" t="s">
        <v>171</v>
      </c>
      <c r="C10" s="196"/>
      <c r="D10" s="196"/>
      <c r="E10" s="196"/>
      <c r="F10" s="198"/>
      <c r="G10" s="187"/>
      <c r="H10" s="196" t="s">
        <v>171</v>
      </c>
      <c r="I10" s="196"/>
      <c r="J10" s="196"/>
      <c r="K10" s="196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95"/>
    </row>
    <row r="11" spans="2:11" s="187" customFormat="1" ht="16.5" thickBot="1">
      <c r="B11" s="200"/>
      <c r="C11" s="200"/>
      <c r="D11" s="200"/>
      <c r="E11" s="200"/>
      <c r="F11" s="198"/>
      <c r="H11" s="200"/>
      <c r="I11" s="200"/>
      <c r="J11" s="200"/>
      <c r="K11" s="200"/>
    </row>
    <row r="12" spans="1:35" ht="15.75">
      <c r="A12" s="195"/>
      <c r="B12" s="196" t="s">
        <v>46</v>
      </c>
      <c r="C12" s="197" t="s">
        <v>93</v>
      </c>
      <c r="D12" s="196" t="s">
        <v>90</v>
      </c>
      <c r="E12" s="196" t="s">
        <v>268</v>
      </c>
      <c r="F12" s="198"/>
      <c r="G12" s="195"/>
      <c r="H12" s="196" t="s">
        <v>46</v>
      </c>
      <c r="I12" s="202" t="s">
        <v>173</v>
      </c>
      <c r="J12" s="196" t="s">
        <v>78</v>
      </c>
      <c r="K12" s="196" t="s">
        <v>82</v>
      </c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95"/>
    </row>
    <row r="13" spans="1:35" ht="15.75">
      <c r="A13" s="187"/>
      <c r="B13" s="188"/>
      <c r="C13" s="202" t="s">
        <v>64</v>
      </c>
      <c r="D13" s="188" t="s">
        <v>83</v>
      </c>
      <c r="E13" s="188" t="s">
        <v>81</v>
      </c>
      <c r="G13" s="187"/>
      <c r="H13" s="198"/>
      <c r="I13" s="188"/>
      <c r="J13" s="198"/>
      <c r="K13" s="198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95"/>
    </row>
    <row r="14" spans="2:11" s="187" customFormat="1" ht="16.5" thickBot="1">
      <c r="B14" s="200"/>
      <c r="C14" s="200"/>
      <c r="D14" s="200"/>
      <c r="E14" s="200"/>
      <c r="F14" s="198"/>
      <c r="H14" s="200"/>
      <c r="I14" s="200"/>
      <c r="J14" s="200"/>
      <c r="K14" s="200"/>
    </row>
    <row r="15" spans="1:35" ht="15.75">
      <c r="A15" s="187"/>
      <c r="B15" s="188" t="s">
        <v>47</v>
      </c>
      <c r="C15" s="202" t="s">
        <v>59</v>
      </c>
      <c r="D15" s="188" t="s">
        <v>40</v>
      </c>
      <c r="E15" s="188" t="s">
        <v>82</v>
      </c>
      <c r="G15" s="187"/>
      <c r="H15" s="188" t="s">
        <v>47</v>
      </c>
      <c r="I15" s="202" t="s">
        <v>172</v>
      </c>
      <c r="J15" s="196" t="s">
        <v>83</v>
      </c>
      <c r="K15" s="196" t="s">
        <v>82</v>
      </c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95"/>
    </row>
    <row r="16" spans="1:35" ht="15.75">
      <c r="A16" s="187"/>
      <c r="B16" s="188"/>
      <c r="C16" s="202" t="s">
        <v>61</v>
      </c>
      <c r="D16" s="188" t="s">
        <v>83</v>
      </c>
      <c r="E16" s="188" t="s">
        <v>81</v>
      </c>
      <c r="G16" s="187"/>
      <c r="H16" s="188"/>
      <c r="I16" s="188"/>
      <c r="J16" s="198"/>
      <c r="K16" s="198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95"/>
    </row>
    <row r="17" spans="1:35" ht="15.75">
      <c r="A17" s="187"/>
      <c r="B17" s="188"/>
      <c r="C17" s="202" t="s">
        <v>91</v>
      </c>
      <c r="D17" s="188" t="s">
        <v>85</v>
      </c>
      <c r="E17" s="188" t="s">
        <v>81</v>
      </c>
      <c r="G17" s="187"/>
      <c r="H17" s="188"/>
      <c r="I17" s="188"/>
      <c r="J17" s="198"/>
      <c r="K17" s="198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95"/>
    </row>
    <row r="18" spans="1:35" ht="15.75">
      <c r="A18" s="187"/>
      <c r="B18" s="188"/>
      <c r="C18" s="202" t="s">
        <v>65</v>
      </c>
      <c r="D18" s="188" t="s">
        <v>84</v>
      </c>
      <c r="E18" s="188" t="s">
        <v>81</v>
      </c>
      <c r="G18" s="187"/>
      <c r="H18" s="188"/>
      <c r="I18" s="188"/>
      <c r="J18" s="198"/>
      <c r="K18" s="198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95"/>
    </row>
    <row r="19" spans="1:35" ht="15.75">
      <c r="A19" s="187"/>
      <c r="B19" s="188"/>
      <c r="C19" s="202" t="s">
        <v>66</v>
      </c>
      <c r="D19" s="188" t="s">
        <v>86</v>
      </c>
      <c r="E19" s="188" t="s">
        <v>82</v>
      </c>
      <c r="G19" s="187"/>
      <c r="H19" s="188"/>
      <c r="I19" s="188"/>
      <c r="J19" s="198"/>
      <c r="K19" s="198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95"/>
    </row>
    <row r="20" spans="1:35" ht="16.5" thickBot="1">
      <c r="A20" s="187"/>
      <c r="B20" s="200"/>
      <c r="C20" s="203"/>
      <c r="D20" s="200"/>
      <c r="E20" s="200"/>
      <c r="F20" s="198"/>
      <c r="G20" s="187"/>
      <c r="H20" s="200"/>
      <c r="I20" s="203"/>
      <c r="J20" s="200"/>
      <c r="K20" s="200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95"/>
    </row>
    <row r="21" spans="1:35" ht="15.75">
      <c r="A21" s="187"/>
      <c r="B21" s="188" t="s">
        <v>48</v>
      </c>
      <c r="C21" s="202" t="s">
        <v>67</v>
      </c>
      <c r="D21" s="188" t="s">
        <v>84</v>
      </c>
      <c r="E21" s="188" t="s">
        <v>81</v>
      </c>
      <c r="G21" s="187"/>
      <c r="H21" s="188" t="s">
        <v>48</v>
      </c>
      <c r="I21" s="202" t="s">
        <v>60</v>
      </c>
      <c r="J21" s="188" t="s">
        <v>86</v>
      </c>
      <c r="K21" s="188" t="s">
        <v>82</v>
      </c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95"/>
    </row>
    <row r="22" spans="1:35" ht="15.75">
      <c r="A22" s="187"/>
      <c r="B22" s="188"/>
      <c r="C22" s="202" t="s">
        <v>68</v>
      </c>
      <c r="D22" s="188" t="s">
        <v>84</v>
      </c>
      <c r="E22" s="188" t="s">
        <v>81</v>
      </c>
      <c r="G22" s="187"/>
      <c r="H22" s="188"/>
      <c r="I22" s="202" t="s">
        <v>63</v>
      </c>
      <c r="J22" s="188" t="s">
        <v>89</v>
      </c>
      <c r="K22" s="188" t="s">
        <v>269</v>
      </c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95"/>
    </row>
    <row r="23" spans="1:35" ht="15.75">
      <c r="A23" s="187"/>
      <c r="B23" s="188"/>
      <c r="C23" s="202" t="s">
        <v>63</v>
      </c>
      <c r="D23" s="188" t="s">
        <v>89</v>
      </c>
      <c r="E23" s="188" t="s">
        <v>269</v>
      </c>
      <c r="G23" s="187"/>
      <c r="H23" s="188"/>
      <c r="I23" s="188"/>
      <c r="J23" s="188"/>
      <c r="K23" s="188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95"/>
    </row>
    <row r="24" spans="1:35" ht="15.75">
      <c r="A24" s="187"/>
      <c r="B24" s="188"/>
      <c r="C24" s="202" t="s">
        <v>62</v>
      </c>
      <c r="D24" s="188" t="s">
        <v>84</v>
      </c>
      <c r="E24" s="188" t="s">
        <v>81</v>
      </c>
      <c r="G24" s="187"/>
      <c r="H24" s="188"/>
      <c r="I24" s="188"/>
      <c r="J24" s="188"/>
      <c r="K24" s="188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95"/>
    </row>
    <row r="25" spans="1:35" ht="15.75">
      <c r="A25" s="187"/>
      <c r="B25" s="188"/>
      <c r="C25" s="202" t="s">
        <v>69</v>
      </c>
      <c r="D25" s="188" t="s">
        <v>86</v>
      </c>
      <c r="E25" s="188" t="s">
        <v>82</v>
      </c>
      <c r="G25" s="187"/>
      <c r="H25" s="188"/>
      <c r="I25" s="188"/>
      <c r="J25" s="188"/>
      <c r="K25" s="188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95"/>
    </row>
    <row r="26" spans="2:11" s="187" customFormat="1" ht="16.5" thickBot="1">
      <c r="B26" s="200"/>
      <c r="C26" s="200"/>
      <c r="D26" s="200"/>
      <c r="E26" s="200"/>
      <c r="F26" s="198"/>
      <c r="H26" s="200"/>
      <c r="I26" s="200"/>
      <c r="J26" s="200"/>
      <c r="K26" s="200"/>
    </row>
    <row r="27" spans="2:11" s="187" customFormat="1" ht="15.75">
      <c r="B27" s="188" t="s">
        <v>49</v>
      </c>
      <c r="C27" s="202" t="s">
        <v>70</v>
      </c>
      <c r="D27" s="188" t="s">
        <v>87</v>
      </c>
      <c r="E27" s="188" t="s">
        <v>82</v>
      </c>
      <c r="F27" s="188"/>
      <c r="H27" s="188" t="s">
        <v>49</v>
      </c>
      <c r="I27" s="202" t="s">
        <v>80</v>
      </c>
      <c r="J27" s="247" t="s">
        <v>249</v>
      </c>
      <c r="K27" s="188" t="s">
        <v>82</v>
      </c>
    </row>
    <row r="28" spans="2:11" s="187" customFormat="1" ht="15.75">
      <c r="B28" s="188"/>
      <c r="C28" s="202" t="s">
        <v>71</v>
      </c>
      <c r="D28" s="188" t="s">
        <v>88</v>
      </c>
      <c r="E28" s="188" t="s">
        <v>82</v>
      </c>
      <c r="F28" s="188"/>
      <c r="H28" s="188"/>
      <c r="I28" s="188"/>
      <c r="J28" s="248"/>
      <c r="K28" s="188"/>
    </row>
    <row r="29" spans="2:11" s="187" customFormat="1" ht="15.75">
      <c r="B29" s="188"/>
      <c r="C29" s="202" t="s">
        <v>186</v>
      </c>
      <c r="D29" s="188" t="s">
        <v>248</v>
      </c>
      <c r="E29" s="188" t="s">
        <v>82</v>
      </c>
      <c r="F29" s="188"/>
      <c r="H29" s="188"/>
      <c r="I29" s="188"/>
      <c r="J29" s="188"/>
      <c r="K29" s="188"/>
    </row>
    <row r="30" spans="1:35" ht="15.75">
      <c r="A30" s="187"/>
      <c r="B30" s="188"/>
      <c r="C30" s="202" t="s">
        <v>80</v>
      </c>
      <c r="D30" s="249" t="s">
        <v>249</v>
      </c>
      <c r="E30" s="188" t="s">
        <v>82</v>
      </c>
      <c r="G30" s="187"/>
      <c r="H30" s="188"/>
      <c r="I30" s="188"/>
      <c r="J30" s="188"/>
      <c r="K30" s="188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95"/>
    </row>
    <row r="31" spans="2:11" s="187" customFormat="1" ht="16.5" thickBot="1">
      <c r="B31" s="200"/>
      <c r="C31" s="200"/>
      <c r="D31" s="250"/>
      <c r="E31" s="200"/>
      <c r="F31" s="198"/>
      <c r="H31" s="200"/>
      <c r="I31" s="200"/>
      <c r="J31" s="200"/>
      <c r="K31" s="200"/>
    </row>
    <row r="32" spans="1:35" ht="15.75">
      <c r="A32" s="187"/>
      <c r="B32" s="188" t="s">
        <v>50</v>
      </c>
      <c r="C32" s="198" t="s">
        <v>72</v>
      </c>
      <c r="D32" s="198" t="s">
        <v>250</v>
      </c>
      <c r="E32" s="198" t="s">
        <v>82</v>
      </c>
      <c r="F32" s="198"/>
      <c r="G32" s="187"/>
      <c r="H32" s="188" t="s">
        <v>50</v>
      </c>
      <c r="I32" s="188" t="s">
        <v>73</v>
      </c>
      <c r="J32" s="188" t="s">
        <v>251</v>
      </c>
      <c r="K32" s="188" t="s">
        <v>92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95"/>
    </row>
    <row r="33" spans="1:35" ht="15.75">
      <c r="A33" s="187"/>
      <c r="B33" s="188"/>
      <c r="C33" s="188" t="s">
        <v>73</v>
      </c>
      <c r="D33" s="188" t="s">
        <v>251</v>
      </c>
      <c r="E33" s="188" t="s">
        <v>92</v>
      </c>
      <c r="G33" s="187"/>
      <c r="H33" s="188"/>
      <c r="I33" s="188" t="s">
        <v>74</v>
      </c>
      <c r="J33" s="188" t="s">
        <v>248</v>
      </c>
      <c r="K33" s="188" t="s">
        <v>92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95"/>
    </row>
    <row r="34" spans="1:35" ht="15.75">
      <c r="A34" s="187"/>
      <c r="B34" s="188"/>
      <c r="C34" s="188" t="s">
        <v>74</v>
      </c>
      <c r="D34" s="188" t="s">
        <v>248</v>
      </c>
      <c r="E34" s="188" t="s">
        <v>92</v>
      </c>
      <c r="G34" s="187"/>
      <c r="H34" s="188"/>
      <c r="I34" s="188" t="s">
        <v>271</v>
      </c>
      <c r="J34" s="188" t="s">
        <v>78</v>
      </c>
      <c r="K34" s="188" t="s">
        <v>270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95"/>
    </row>
    <row r="35" spans="2:11" s="187" customFormat="1" ht="15.75">
      <c r="B35" s="188"/>
      <c r="C35" s="188"/>
      <c r="D35" s="188"/>
      <c r="E35" s="188"/>
      <c r="F35" s="188"/>
      <c r="H35" s="188"/>
      <c r="I35" s="188" t="s">
        <v>174</v>
      </c>
      <c r="J35" s="188" t="s">
        <v>251</v>
      </c>
      <c r="K35" s="188" t="s">
        <v>190</v>
      </c>
    </row>
    <row r="36" spans="2:11" s="187" customFormat="1" ht="15.75">
      <c r="B36" s="188"/>
      <c r="C36" s="188"/>
      <c r="D36" s="188"/>
      <c r="E36" s="188"/>
      <c r="F36" s="188"/>
      <c r="H36" s="188"/>
      <c r="I36" s="188" t="s">
        <v>193</v>
      </c>
      <c r="J36" s="188" t="s">
        <v>277</v>
      </c>
      <c r="K36" s="188" t="s">
        <v>194</v>
      </c>
    </row>
    <row r="37" spans="2:11" s="187" customFormat="1" ht="16.5" thickBot="1">
      <c r="B37" s="200"/>
      <c r="C37" s="200"/>
      <c r="D37" s="200"/>
      <c r="E37" s="200"/>
      <c r="F37" s="198"/>
      <c r="H37" s="200"/>
      <c r="I37" s="200"/>
      <c r="J37" s="200"/>
      <c r="K37" s="200"/>
    </row>
    <row r="38" spans="1:35" ht="15.75" customHeight="1">
      <c r="A38" s="187"/>
      <c r="B38" s="188" t="s">
        <v>51</v>
      </c>
      <c r="C38" s="198"/>
      <c r="D38" s="198"/>
      <c r="E38" s="198"/>
      <c r="F38" s="198"/>
      <c r="G38" s="187"/>
      <c r="H38" s="188" t="s">
        <v>51</v>
      </c>
      <c r="I38" s="214" t="s">
        <v>272</v>
      </c>
      <c r="J38" s="198" t="s">
        <v>252</v>
      </c>
      <c r="K38" s="198" t="s">
        <v>82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95"/>
    </row>
    <row r="39" spans="2:11" s="187" customFormat="1" ht="15.75">
      <c r="B39" s="188"/>
      <c r="C39" s="188"/>
      <c r="D39" s="188"/>
      <c r="E39" s="188"/>
      <c r="F39" s="188"/>
      <c r="H39" s="188"/>
      <c r="I39" s="215"/>
      <c r="J39" s="198"/>
      <c r="K39" s="198"/>
    </row>
    <row r="40" spans="2:11" s="187" customFormat="1" ht="16.5" thickBot="1">
      <c r="B40" s="200"/>
      <c r="C40" s="200"/>
      <c r="D40" s="200"/>
      <c r="E40" s="200"/>
      <c r="F40" s="198"/>
      <c r="H40" s="200"/>
      <c r="I40" s="200"/>
      <c r="J40" s="200"/>
      <c r="K40" s="200"/>
    </row>
    <row r="41" spans="2:11" s="187" customFormat="1" ht="15.75">
      <c r="B41" s="188" t="s">
        <v>52</v>
      </c>
      <c r="C41" s="204" t="s">
        <v>75</v>
      </c>
      <c r="D41" s="198" t="s">
        <v>253</v>
      </c>
      <c r="E41" s="198" t="s">
        <v>82</v>
      </c>
      <c r="F41" s="198"/>
      <c r="H41" s="188" t="s">
        <v>52</v>
      </c>
      <c r="I41" s="204" t="s">
        <v>75</v>
      </c>
      <c r="J41" s="198" t="s">
        <v>253</v>
      </c>
      <c r="K41" s="198" t="s">
        <v>82</v>
      </c>
    </row>
    <row r="42" spans="2:11" s="187" customFormat="1" ht="15.75">
      <c r="B42" s="188"/>
      <c r="C42" s="188"/>
      <c r="D42" s="188"/>
      <c r="E42" s="188"/>
      <c r="F42" s="188"/>
      <c r="H42" s="188"/>
      <c r="I42" s="198"/>
      <c r="J42" s="198"/>
      <c r="K42" s="198"/>
    </row>
    <row r="43" spans="2:11" s="187" customFormat="1" ht="16.5" thickBot="1">
      <c r="B43" s="200"/>
      <c r="C43" s="200"/>
      <c r="D43" s="200"/>
      <c r="E43" s="200"/>
      <c r="F43" s="198"/>
      <c r="H43" s="200"/>
      <c r="I43" s="200"/>
      <c r="J43" s="200"/>
      <c r="K43" s="200"/>
    </row>
    <row r="44" spans="2:8" s="187" customFormat="1" ht="15.75">
      <c r="B44" s="188" t="s">
        <v>53</v>
      </c>
      <c r="F44" s="198"/>
      <c r="H44" s="188" t="s">
        <v>53</v>
      </c>
    </row>
    <row r="45" spans="2:11" s="187" customFormat="1" ht="15.75">
      <c r="B45" s="188"/>
      <c r="C45" s="188"/>
      <c r="D45" s="188"/>
      <c r="E45" s="188"/>
      <c r="F45" s="188"/>
      <c r="H45" s="188"/>
      <c r="I45" s="198"/>
      <c r="J45" s="198"/>
      <c r="K45" s="198"/>
    </row>
    <row r="46" spans="2:11" s="187" customFormat="1" ht="16.5" thickBot="1">
      <c r="B46" s="200"/>
      <c r="C46" s="200"/>
      <c r="D46" s="200"/>
      <c r="E46" s="200"/>
      <c r="F46" s="198"/>
      <c r="H46" s="200"/>
      <c r="I46" s="200"/>
      <c r="J46" s="200"/>
      <c r="K46" s="200"/>
    </row>
    <row r="47" spans="2:11" s="187" customFormat="1" ht="15.75">
      <c r="B47" s="188" t="s">
        <v>54</v>
      </c>
      <c r="C47" s="205" t="s">
        <v>274</v>
      </c>
      <c r="D47" s="205" t="s">
        <v>262</v>
      </c>
      <c r="E47" s="205" t="s">
        <v>263</v>
      </c>
      <c r="F47" s="198"/>
      <c r="H47" s="188" t="s">
        <v>54</v>
      </c>
      <c r="I47" s="205" t="s">
        <v>274</v>
      </c>
      <c r="J47" s="205" t="s">
        <v>262</v>
      </c>
      <c r="K47" s="205" t="s">
        <v>264</v>
      </c>
    </row>
    <row r="48" spans="2:11" s="187" customFormat="1" ht="15.75">
      <c r="B48" s="188"/>
      <c r="C48" s="188"/>
      <c r="D48" s="188"/>
      <c r="E48" s="188"/>
      <c r="F48" s="188"/>
      <c r="H48" s="188"/>
      <c r="I48" s="198"/>
      <c r="J48" s="198"/>
      <c r="K48" s="198"/>
    </row>
    <row r="49" spans="2:11" s="187" customFormat="1" ht="16.5" thickBot="1">
      <c r="B49" s="200"/>
      <c r="C49" s="200"/>
      <c r="D49" s="200"/>
      <c r="E49" s="200"/>
      <c r="F49" s="198"/>
      <c r="H49" s="200"/>
      <c r="I49" s="200"/>
      <c r="J49" s="200"/>
      <c r="K49" s="200"/>
    </row>
    <row r="50" spans="2:11" s="187" customFormat="1" ht="15.75">
      <c r="B50" s="188" t="s">
        <v>55</v>
      </c>
      <c r="C50" s="198" t="s">
        <v>76</v>
      </c>
      <c r="D50" s="198" t="s">
        <v>255</v>
      </c>
      <c r="E50" s="198" t="s">
        <v>82</v>
      </c>
      <c r="F50" s="198"/>
      <c r="H50" s="188" t="s">
        <v>55</v>
      </c>
      <c r="I50" s="198" t="s">
        <v>76</v>
      </c>
      <c r="J50" s="198" t="s">
        <v>255</v>
      </c>
      <c r="K50" s="198" t="s">
        <v>82</v>
      </c>
    </row>
    <row r="51" spans="2:11" s="187" customFormat="1" ht="15.75">
      <c r="B51" s="188"/>
      <c r="C51" s="188" t="s">
        <v>77</v>
      </c>
      <c r="D51" s="188" t="s">
        <v>256</v>
      </c>
      <c r="E51" s="188" t="s">
        <v>82</v>
      </c>
      <c r="F51" s="188"/>
      <c r="H51" s="188"/>
      <c r="I51" s="188" t="s">
        <v>77</v>
      </c>
      <c r="J51" s="188" t="s">
        <v>256</v>
      </c>
      <c r="K51" s="188" t="s">
        <v>82</v>
      </c>
    </row>
    <row r="52" spans="2:11" s="187" customFormat="1" ht="16.5" thickBot="1">
      <c r="B52" s="200"/>
      <c r="C52" s="200"/>
      <c r="D52" s="200"/>
      <c r="E52" s="200"/>
      <c r="F52" s="198"/>
      <c r="H52" s="200"/>
      <c r="I52" s="200"/>
      <c r="J52" s="200"/>
      <c r="K52" s="200"/>
    </row>
    <row r="53" spans="2:11" s="187" customFormat="1" ht="15.75">
      <c r="B53" s="188" t="s">
        <v>56</v>
      </c>
      <c r="C53" s="198"/>
      <c r="D53" s="198"/>
      <c r="E53" s="198"/>
      <c r="F53" s="198"/>
      <c r="H53" s="188" t="s">
        <v>56</v>
      </c>
      <c r="I53" s="198"/>
      <c r="J53" s="198"/>
      <c r="K53" s="198"/>
    </row>
    <row r="54" spans="2:11" s="187" customFormat="1" ht="15.75">
      <c r="B54" s="188"/>
      <c r="C54" s="188"/>
      <c r="D54" s="188"/>
      <c r="E54" s="188"/>
      <c r="F54" s="188"/>
      <c r="H54" s="188"/>
      <c r="I54" s="198"/>
      <c r="J54" s="198"/>
      <c r="K54" s="198"/>
    </row>
    <row r="55" spans="2:11" s="187" customFormat="1" ht="16.5" thickBot="1">
      <c r="B55" s="200"/>
      <c r="C55" s="200"/>
      <c r="D55" s="200"/>
      <c r="E55" s="200"/>
      <c r="F55" s="198"/>
      <c r="H55" s="200"/>
      <c r="I55" s="200"/>
      <c r="J55" s="200"/>
      <c r="K55" s="200"/>
    </row>
    <row r="56" spans="2:11" s="187" customFormat="1" ht="15.75">
      <c r="B56" s="188" t="s">
        <v>57</v>
      </c>
      <c r="C56" s="198" t="s">
        <v>78</v>
      </c>
      <c r="D56" s="198" t="s">
        <v>257</v>
      </c>
      <c r="E56" s="198" t="s">
        <v>82</v>
      </c>
      <c r="F56" s="198"/>
      <c r="H56" s="188" t="s">
        <v>57</v>
      </c>
      <c r="I56" s="198" t="s">
        <v>78</v>
      </c>
      <c r="J56" s="198" t="s">
        <v>257</v>
      </c>
      <c r="K56" s="198" t="s">
        <v>82</v>
      </c>
    </row>
    <row r="57" spans="2:11" s="187" customFormat="1" ht="15.75">
      <c r="B57" s="188"/>
      <c r="C57" s="205" t="s">
        <v>178</v>
      </c>
      <c r="D57" s="205" t="s">
        <v>258</v>
      </c>
      <c r="E57" s="205" t="s">
        <v>179</v>
      </c>
      <c r="F57" s="205"/>
      <c r="G57" s="206"/>
      <c r="H57" s="207"/>
      <c r="I57" s="205" t="s">
        <v>178</v>
      </c>
      <c r="J57" s="205" t="s">
        <v>258</v>
      </c>
      <c r="K57" s="205" t="s">
        <v>179</v>
      </c>
    </row>
    <row r="58" spans="2:11" s="187" customFormat="1" ht="15.75">
      <c r="B58" s="188"/>
      <c r="C58" s="205" t="s">
        <v>180</v>
      </c>
      <c r="D58" s="207" t="s">
        <v>248</v>
      </c>
      <c r="E58" s="205" t="s">
        <v>179</v>
      </c>
      <c r="F58" s="205"/>
      <c r="G58" s="206"/>
      <c r="H58" s="207"/>
      <c r="I58" s="205" t="s">
        <v>275</v>
      </c>
      <c r="J58" s="205" t="s">
        <v>78</v>
      </c>
      <c r="K58" s="205" t="s">
        <v>82</v>
      </c>
    </row>
    <row r="59" spans="2:11" s="187" customFormat="1" ht="15.75">
      <c r="B59" s="188"/>
      <c r="C59" s="205" t="s">
        <v>181</v>
      </c>
      <c r="D59" s="207" t="s">
        <v>259</v>
      </c>
      <c r="E59" s="205" t="s">
        <v>179</v>
      </c>
      <c r="F59" s="205"/>
      <c r="G59" s="206"/>
      <c r="H59" s="207"/>
      <c r="I59" s="205"/>
      <c r="J59" s="205"/>
      <c r="K59" s="205"/>
    </row>
    <row r="60" spans="2:11" s="187" customFormat="1" ht="15.75">
      <c r="B60" s="188"/>
      <c r="C60" s="205" t="s">
        <v>276</v>
      </c>
      <c r="D60" s="207" t="s">
        <v>78</v>
      </c>
      <c r="E60" s="205" t="s">
        <v>82</v>
      </c>
      <c r="F60" s="205"/>
      <c r="G60" s="206"/>
      <c r="H60" s="207"/>
      <c r="I60" s="205"/>
      <c r="J60" s="205"/>
      <c r="K60" s="205"/>
    </row>
    <row r="61" spans="2:11" s="187" customFormat="1" ht="16.5" thickBot="1">
      <c r="B61" s="200"/>
      <c r="C61" s="208"/>
      <c r="D61" s="208"/>
      <c r="E61" s="208"/>
      <c r="F61" s="205"/>
      <c r="G61" s="206"/>
      <c r="H61" s="208"/>
      <c r="I61" s="208"/>
      <c r="J61" s="208"/>
      <c r="K61" s="208"/>
    </row>
    <row r="62" spans="2:11" s="187" customFormat="1" ht="15.75">
      <c r="B62" s="188" t="s">
        <v>175</v>
      </c>
      <c r="C62" s="205"/>
      <c r="D62" s="205"/>
      <c r="E62" s="205"/>
      <c r="F62" s="205"/>
      <c r="G62" s="206"/>
      <c r="H62" s="207" t="s">
        <v>175</v>
      </c>
      <c r="I62" s="205"/>
      <c r="J62" s="205"/>
      <c r="K62" s="205"/>
    </row>
    <row r="63" spans="2:11" s="187" customFormat="1" ht="15.75">
      <c r="B63" s="188"/>
      <c r="C63" s="207"/>
      <c r="D63" s="207"/>
      <c r="E63" s="207"/>
      <c r="F63" s="207"/>
      <c r="G63" s="206"/>
      <c r="H63" s="207"/>
      <c r="I63" s="205"/>
      <c r="J63" s="205"/>
      <c r="K63" s="205"/>
    </row>
    <row r="64" spans="2:11" s="187" customFormat="1" ht="16.5" thickBot="1">
      <c r="B64" s="200"/>
      <c r="C64" s="208"/>
      <c r="D64" s="208"/>
      <c r="E64" s="208"/>
      <c r="F64" s="205"/>
      <c r="G64" s="206"/>
      <c r="H64" s="208"/>
      <c r="I64" s="208"/>
      <c r="J64" s="208"/>
      <c r="K64" s="208"/>
    </row>
    <row r="65" spans="2:11" s="187" customFormat="1" ht="15.75">
      <c r="B65" s="188" t="s">
        <v>176</v>
      </c>
      <c r="C65" s="207" t="s">
        <v>177</v>
      </c>
      <c r="D65" s="205" t="s">
        <v>252</v>
      </c>
      <c r="E65" s="207" t="s">
        <v>82</v>
      </c>
      <c r="F65" s="207"/>
      <c r="G65" s="206"/>
      <c r="H65" s="207" t="s">
        <v>176</v>
      </c>
      <c r="I65" s="207" t="s">
        <v>177</v>
      </c>
      <c r="J65" s="205" t="s">
        <v>252</v>
      </c>
      <c r="K65" s="207" t="s">
        <v>82</v>
      </c>
    </row>
    <row r="66" spans="3:11" s="187" customFormat="1" ht="15.75">
      <c r="C66" s="207" t="s">
        <v>189</v>
      </c>
      <c r="D66" s="207" t="s">
        <v>265</v>
      </c>
      <c r="E66" s="207" t="s">
        <v>82</v>
      </c>
      <c r="F66" s="207"/>
      <c r="G66" s="206"/>
      <c r="H66" s="207"/>
      <c r="I66" s="207" t="s">
        <v>189</v>
      </c>
      <c r="J66" s="251" t="s">
        <v>260</v>
      </c>
      <c r="K66" s="207" t="s">
        <v>82</v>
      </c>
    </row>
    <row r="67" spans="2:11" s="187" customFormat="1" ht="16.5" thickBot="1">
      <c r="B67" s="209"/>
      <c r="C67" s="208"/>
      <c r="D67" s="208"/>
      <c r="E67" s="208"/>
      <c r="F67" s="205"/>
      <c r="G67" s="206"/>
      <c r="H67" s="206"/>
      <c r="I67" s="207"/>
      <c r="J67" s="252"/>
      <c r="K67" s="207"/>
    </row>
    <row r="68" spans="3:11" s="187" customFormat="1" ht="15.75">
      <c r="C68" s="188"/>
      <c r="D68" s="188"/>
      <c r="E68" s="188"/>
      <c r="F68" s="188"/>
      <c r="H68" s="210"/>
      <c r="I68" s="196"/>
      <c r="J68" s="196"/>
      <c r="K68" s="196"/>
    </row>
    <row r="69" spans="2:11" s="187" customFormat="1" ht="15.75">
      <c r="B69" s="211" t="s">
        <v>106</v>
      </c>
      <c r="C69" s="188"/>
      <c r="D69" s="188"/>
      <c r="E69" s="188"/>
      <c r="F69" s="188"/>
      <c r="H69" s="211" t="s">
        <v>106</v>
      </c>
      <c r="I69" s="188"/>
      <c r="J69" s="188"/>
      <c r="K69" s="188"/>
    </row>
    <row r="70" spans="2:11" s="187" customFormat="1" ht="15.75">
      <c r="B70" s="207" t="s">
        <v>266</v>
      </c>
      <c r="C70" s="207"/>
      <c r="D70" s="207"/>
      <c r="E70" s="188"/>
      <c r="F70" s="188"/>
      <c r="H70" s="207" t="s">
        <v>266</v>
      </c>
      <c r="I70" s="188"/>
      <c r="J70" s="188"/>
      <c r="K70" s="188"/>
    </row>
    <row r="71" spans="2:11" s="187" customFormat="1" ht="15.75">
      <c r="B71" s="188" t="s">
        <v>267</v>
      </c>
      <c r="C71" s="188"/>
      <c r="D71" s="188"/>
      <c r="E71" s="188"/>
      <c r="F71" s="188"/>
      <c r="H71" s="188" t="s">
        <v>267</v>
      </c>
      <c r="I71" s="188"/>
      <c r="J71" s="188"/>
      <c r="K71" s="188"/>
    </row>
    <row r="72" spans="3:6" s="212" customFormat="1" ht="15.75">
      <c r="C72" s="188"/>
      <c r="D72" s="188"/>
      <c r="E72" s="188"/>
      <c r="F72" s="188"/>
    </row>
    <row r="73" spans="3:6" s="212" customFormat="1" ht="15.75">
      <c r="C73" s="188"/>
      <c r="D73" s="188"/>
      <c r="E73" s="188"/>
      <c r="F73" s="188"/>
    </row>
    <row r="74" spans="3:6" s="212" customFormat="1" ht="15.75">
      <c r="C74" s="188"/>
      <c r="D74" s="188"/>
      <c r="E74" s="188"/>
      <c r="F74" s="188"/>
    </row>
    <row r="75" spans="3:6" s="212" customFormat="1" ht="15.75">
      <c r="C75" s="188"/>
      <c r="D75" s="188"/>
      <c r="E75" s="188"/>
      <c r="F75" s="188"/>
    </row>
    <row r="76" spans="3:6" s="212" customFormat="1" ht="15.75">
      <c r="C76" s="188"/>
      <c r="D76" s="188"/>
      <c r="E76" s="188"/>
      <c r="F76" s="188"/>
    </row>
    <row r="77" spans="3:6" s="212" customFormat="1" ht="15.75">
      <c r="C77" s="188"/>
      <c r="D77" s="188"/>
      <c r="E77" s="188"/>
      <c r="F77" s="188"/>
    </row>
    <row r="78" spans="3:6" s="212" customFormat="1" ht="15.75">
      <c r="C78" s="188"/>
      <c r="D78" s="188"/>
      <c r="E78" s="188"/>
      <c r="F78" s="188"/>
    </row>
    <row r="79" spans="3:6" s="212" customFormat="1" ht="15.75">
      <c r="C79" s="188"/>
      <c r="D79" s="188"/>
      <c r="E79" s="188"/>
      <c r="F79" s="188"/>
    </row>
    <row r="80" spans="3:6" s="212" customFormat="1" ht="15.75">
      <c r="C80" s="188"/>
      <c r="D80" s="188"/>
      <c r="E80" s="188"/>
      <c r="F80" s="188"/>
    </row>
    <row r="81" spans="3:6" s="212" customFormat="1" ht="15.75">
      <c r="C81" s="188"/>
      <c r="D81" s="188"/>
      <c r="E81" s="188"/>
      <c r="F81" s="188"/>
    </row>
    <row r="82" spans="3:6" s="212" customFormat="1" ht="15.75">
      <c r="C82" s="188"/>
      <c r="D82" s="188"/>
      <c r="E82" s="188"/>
      <c r="F82" s="188"/>
    </row>
    <row r="83" spans="3:6" s="212" customFormat="1" ht="15.75">
      <c r="C83" s="188"/>
      <c r="D83" s="188"/>
      <c r="E83" s="188"/>
      <c r="F83" s="188"/>
    </row>
    <row r="84" spans="3:6" s="212" customFormat="1" ht="15.75">
      <c r="C84" s="188"/>
      <c r="D84" s="188"/>
      <c r="E84" s="188"/>
      <c r="F84" s="188"/>
    </row>
    <row r="85" spans="3:6" s="212" customFormat="1" ht="15.75">
      <c r="C85" s="188"/>
      <c r="D85" s="188"/>
      <c r="E85" s="188"/>
      <c r="F85" s="188"/>
    </row>
    <row r="86" spans="3:6" s="212" customFormat="1" ht="15.75">
      <c r="C86" s="188"/>
      <c r="D86" s="188"/>
      <c r="E86" s="188"/>
      <c r="F86" s="188"/>
    </row>
    <row r="87" spans="3:6" s="212" customFormat="1" ht="15.75">
      <c r="C87" s="188"/>
      <c r="D87" s="188"/>
      <c r="E87" s="188"/>
      <c r="F87" s="188"/>
    </row>
    <row r="88" spans="3:6" s="212" customFormat="1" ht="15.75">
      <c r="C88" s="188"/>
      <c r="D88" s="188"/>
      <c r="E88" s="188"/>
      <c r="F88" s="188"/>
    </row>
    <row r="89" spans="3:6" s="212" customFormat="1" ht="15.75">
      <c r="C89" s="188"/>
      <c r="D89" s="188"/>
      <c r="E89" s="188"/>
      <c r="F89" s="188"/>
    </row>
    <row r="90" spans="3:6" s="212" customFormat="1" ht="15.75">
      <c r="C90" s="188"/>
      <c r="D90" s="188"/>
      <c r="E90" s="188"/>
      <c r="F90" s="188"/>
    </row>
    <row r="91" spans="3:6" s="212" customFormat="1" ht="15.75">
      <c r="C91" s="188"/>
      <c r="D91" s="188"/>
      <c r="E91" s="188"/>
      <c r="F91" s="188"/>
    </row>
    <row r="92" spans="3:6" s="212" customFormat="1" ht="15.75">
      <c r="C92" s="188"/>
      <c r="D92" s="188"/>
      <c r="E92" s="188"/>
      <c r="F92" s="188"/>
    </row>
    <row r="93" spans="3:6" s="212" customFormat="1" ht="15.75">
      <c r="C93" s="188"/>
      <c r="D93" s="188"/>
      <c r="E93" s="188"/>
      <c r="F93" s="188"/>
    </row>
    <row r="94" spans="3:6" s="212" customFormat="1" ht="15.75">
      <c r="C94" s="188"/>
      <c r="D94" s="213"/>
      <c r="E94" s="188"/>
      <c r="F94" s="188"/>
    </row>
    <row r="95" spans="3:6" s="212" customFormat="1" ht="15.75">
      <c r="C95" s="188"/>
      <c r="D95" s="213"/>
      <c r="E95" s="188"/>
      <c r="F95" s="188"/>
    </row>
    <row r="96" spans="3:6" s="212" customFormat="1" ht="15.75">
      <c r="C96" s="188"/>
      <c r="D96" s="213"/>
      <c r="E96" s="188"/>
      <c r="F96" s="188"/>
    </row>
    <row r="97" spans="3:6" s="212" customFormat="1" ht="15.75">
      <c r="C97" s="188"/>
      <c r="D97" s="213"/>
      <c r="E97" s="188"/>
      <c r="F97" s="188"/>
    </row>
  </sheetData>
  <sheetProtection/>
  <mergeCells count="3">
    <mergeCell ref="J27:J28"/>
    <mergeCell ref="D30:D31"/>
    <mergeCell ref="J66:J6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59" r:id="rId3"/>
  <colBreaks count="1" manualBreakCount="1">
    <brk id="6" max="6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view="pageBreakPreview" zoomScaleSheetLayoutView="100" zoomScalePageLayoutView="0" workbookViewId="0" topLeftCell="D7">
      <selection activeCell="E16" sqref="E16"/>
    </sheetView>
  </sheetViews>
  <sheetFormatPr defaultColWidth="9.140625" defaultRowHeight="12.75"/>
  <cols>
    <col min="1" max="1" width="5.8515625" style="108" customWidth="1"/>
    <col min="2" max="2" width="43.8515625" style="108" customWidth="1"/>
    <col min="3" max="3" width="19.00390625" style="108" customWidth="1"/>
    <col min="4" max="4" width="19.28125" style="108" customWidth="1"/>
    <col min="5" max="5" width="21.7109375" style="108" customWidth="1"/>
    <col min="6" max="6" width="21.28125" style="108" customWidth="1"/>
    <col min="7" max="7" width="21.8515625" style="108" customWidth="1"/>
    <col min="8" max="8" width="17.00390625" style="108" customWidth="1"/>
    <col min="9" max="16384" width="9.140625" style="108" customWidth="1"/>
  </cols>
  <sheetData>
    <row r="1" spans="2:6" s="109" customFormat="1" ht="45" customHeight="1">
      <c r="B1" s="216" t="s">
        <v>94</v>
      </c>
      <c r="C1" s="216"/>
      <c r="D1" s="216"/>
      <c r="E1" s="216"/>
      <c r="F1" s="216"/>
    </row>
    <row r="2" s="109" customFormat="1" ht="7.5" customHeight="1" thickBot="1"/>
    <row r="3" spans="2:8" s="110" customFormat="1" ht="51" customHeight="1">
      <c r="B3" s="111" t="s">
        <v>29</v>
      </c>
      <c r="C3" s="149" t="s">
        <v>95</v>
      </c>
      <c r="D3" s="149" t="s">
        <v>96</v>
      </c>
      <c r="E3" s="149" t="s">
        <v>235</v>
      </c>
      <c r="F3" s="112" t="s">
        <v>97</v>
      </c>
      <c r="G3" s="112" t="s">
        <v>98</v>
      </c>
      <c r="H3" s="113" t="s">
        <v>199</v>
      </c>
    </row>
    <row r="4" spans="2:8" s="109" customFormat="1" ht="30" customHeight="1">
      <c r="B4" s="120" t="s">
        <v>99</v>
      </c>
      <c r="C4" s="255" t="s">
        <v>192</v>
      </c>
      <c r="D4" s="256"/>
      <c r="E4" s="257"/>
      <c r="F4" s="115">
        <v>3.460680743494864</v>
      </c>
      <c r="G4" s="116" t="s">
        <v>100</v>
      </c>
      <c r="H4" s="117" t="s">
        <v>100</v>
      </c>
    </row>
    <row r="5" spans="2:8" s="109" customFormat="1" ht="30" customHeight="1">
      <c r="B5" s="120" t="s">
        <v>104</v>
      </c>
      <c r="C5" s="258"/>
      <c r="D5" s="259"/>
      <c r="E5" s="260"/>
      <c r="F5" s="115">
        <v>11.597104563927406</v>
      </c>
      <c r="G5" s="116" t="s">
        <v>100</v>
      </c>
      <c r="H5" s="117" t="s">
        <v>100</v>
      </c>
    </row>
    <row r="6" spans="2:8" s="109" customFormat="1" ht="30" customHeight="1">
      <c r="B6" s="120" t="s">
        <v>86</v>
      </c>
      <c r="C6" s="150" t="s">
        <v>101</v>
      </c>
      <c r="D6" s="150" t="s">
        <v>101</v>
      </c>
      <c r="E6" s="151" t="s">
        <v>101</v>
      </c>
      <c r="F6" s="115">
        <v>11.526114007280414</v>
      </c>
      <c r="G6" s="118" t="s">
        <v>101</v>
      </c>
      <c r="H6" s="119" t="s">
        <v>101</v>
      </c>
    </row>
    <row r="7" spans="2:8" s="109" customFormat="1" ht="30" customHeight="1">
      <c r="B7" s="120" t="s">
        <v>78</v>
      </c>
      <c r="C7" s="152">
        <v>2012</v>
      </c>
      <c r="D7" s="153">
        <v>0.21</v>
      </c>
      <c r="E7" s="154">
        <v>0.18</v>
      </c>
      <c r="F7" s="115">
        <v>5.168330406357999</v>
      </c>
      <c r="G7" s="115">
        <v>6.609568341470594</v>
      </c>
      <c r="H7" s="117">
        <f>(G7/F7)-1</f>
        <v>0.278859481069478</v>
      </c>
    </row>
    <row r="8" spans="2:8" s="109" customFormat="1" ht="30" customHeight="1">
      <c r="B8" s="120" t="s">
        <v>102</v>
      </c>
      <c r="C8" s="150" t="s">
        <v>103</v>
      </c>
      <c r="D8" s="153">
        <v>0.25</v>
      </c>
      <c r="E8" s="151" t="s">
        <v>101</v>
      </c>
      <c r="F8" s="115">
        <v>0.28576522560362727</v>
      </c>
      <c r="G8" s="118" t="s">
        <v>101</v>
      </c>
      <c r="H8" s="119" t="s">
        <v>101</v>
      </c>
    </row>
    <row r="9" spans="2:8" s="109" customFormat="1" ht="30" customHeight="1">
      <c r="B9" s="120" t="s">
        <v>88</v>
      </c>
      <c r="C9" s="152">
        <v>2011</v>
      </c>
      <c r="D9" s="153">
        <v>0.33</v>
      </c>
      <c r="E9" s="154">
        <v>0.21</v>
      </c>
      <c r="F9" s="115">
        <v>6.954493882583972</v>
      </c>
      <c r="G9" s="115">
        <v>10.309779274469703</v>
      </c>
      <c r="H9" s="117">
        <f>(G9/F9)-1</f>
        <v>0.48246291513582573</v>
      </c>
    </row>
    <row r="10" spans="2:8" s="109" customFormat="1" ht="30" customHeight="1">
      <c r="B10" s="120" t="s">
        <v>84</v>
      </c>
      <c r="C10" s="152">
        <v>2014</v>
      </c>
      <c r="D10" s="153">
        <v>0.2</v>
      </c>
      <c r="E10" s="154">
        <v>0.204</v>
      </c>
      <c r="F10" s="115">
        <v>10.637467733474958</v>
      </c>
      <c r="G10" s="115">
        <v>15.089342767121723</v>
      </c>
      <c r="H10" s="117">
        <f>(G10/F10)-1</f>
        <v>0.418508910690953</v>
      </c>
    </row>
    <row r="11" spans="2:8" s="109" customFormat="1" ht="30" customHeight="1">
      <c r="B11" s="120" t="s">
        <v>105</v>
      </c>
      <c r="C11" s="150">
        <v>2018</v>
      </c>
      <c r="D11" s="153">
        <v>0.65</v>
      </c>
      <c r="E11" s="261">
        <v>0.176</v>
      </c>
      <c r="F11" s="263">
        <v>19.523655829776757</v>
      </c>
      <c r="G11" s="265">
        <v>25.148929588468732</v>
      </c>
      <c r="H11" s="253">
        <f>(G11/F11)-1</f>
        <v>0.28812604605088943</v>
      </c>
    </row>
    <row r="12" spans="2:8" s="109" customFormat="1" ht="30" customHeight="1">
      <c r="B12" s="120" t="s">
        <v>40</v>
      </c>
      <c r="C12" s="150">
        <v>2018</v>
      </c>
      <c r="D12" s="153">
        <v>0.27</v>
      </c>
      <c r="E12" s="261"/>
      <c r="F12" s="263"/>
      <c r="G12" s="265"/>
      <c r="H12" s="253"/>
    </row>
    <row r="13" spans="2:8" s="109" customFormat="1" ht="30" customHeight="1" thickBot="1">
      <c r="B13" s="121" t="s">
        <v>39</v>
      </c>
      <c r="C13" s="155">
        <v>2018</v>
      </c>
      <c r="D13" s="156">
        <v>0.24</v>
      </c>
      <c r="E13" s="262"/>
      <c r="F13" s="264"/>
      <c r="G13" s="266"/>
      <c r="H13" s="254"/>
    </row>
    <row r="14" s="109" customFormat="1" ht="7.5" customHeight="1"/>
    <row r="15" s="109" customFormat="1" ht="19.5" customHeight="1">
      <c r="B15" s="110" t="s">
        <v>106</v>
      </c>
    </row>
    <row r="16" s="114" customFormat="1" ht="19.5" customHeight="1">
      <c r="B16" s="122" t="s">
        <v>107</v>
      </c>
    </row>
    <row r="17" s="114" customFormat="1" ht="19.5" customHeight="1">
      <c r="B17" s="122" t="s">
        <v>108</v>
      </c>
    </row>
    <row r="18" s="114" customFormat="1" ht="19.5" customHeight="1">
      <c r="B18" s="122" t="s">
        <v>109</v>
      </c>
    </row>
    <row r="19" s="114" customFormat="1" ht="19.5" customHeight="1">
      <c r="B19" s="122" t="s">
        <v>110</v>
      </c>
    </row>
  </sheetData>
  <sheetProtection/>
  <mergeCells count="6">
    <mergeCell ref="H11:H13"/>
    <mergeCell ref="B1:F1"/>
    <mergeCell ref="C4:E5"/>
    <mergeCell ref="E11:E13"/>
    <mergeCell ref="F11:F13"/>
    <mergeCell ref="G11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6"/>
  <sheetViews>
    <sheetView view="pageBreakPreview" zoomScale="85" zoomScaleSheetLayoutView="85" zoomScalePageLayoutView="0" workbookViewId="0" topLeftCell="D16">
      <selection activeCell="C32" sqref="C32"/>
    </sheetView>
  </sheetViews>
  <sheetFormatPr defaultColWidth="9.140625" defaultRowHeight="12.75"/>
  <cols>
    <col min="1" max="1" width="4.421875" style="85" customWidth="1"/>
    <col min="2" max="2" width="10.00390625" style="93" customWidth="1"/>
    <col min="3" max="3" width="111.140625" style="85" customWidth="1"/>
    <col min="4" max="4" width="3.8515625" style="85" customWidth="1"/>
    <col min="5" max="5" width="12.00390625" style="93" customWidth="1"/>
    <col min="6" max="6" width="110.28125" style="85" customWidth="1"/>
    <col min="7" max="7" width="3.7109375" style="85" customWidth="1"/>
    <col min="8" max="16384" width="9.140625" style="85" customWidth="1"/>
  </cols>
  <sheetData>
    <row r="2" ht="27.75" customHeight="1">
      <c r="B2" s="107" t="s">
        <v>233</v>
      </c>
    </row>
    <row r="3" spans="2:6" ht="33.75" customHeight="1">
      <c r="B3" s="267" t="s">
        <v>201</v>
      </c>
      <c r="C3" s="267"/>
      <c r="D3" s="84"/>
      <c r="E3" s="267"/>
      <c r="F3" s="267"/>
    </row>
    <row r="5" spans="2:6" ht="15.75">
      <c r="B5" s="106" t="s">
        <v>202</v>
      </c>
      <c r="C5" s="86"/>
      <c r="E5" s="94" t="s">
        <v>207</v>
      </c>
      <c r="F5" s="86"/>
    </row>
    <row r="6" spans="2:6" ht="15.75">
      <c r="B6" s="87">
        <v>2006</v>
      </c>
      <c r="C6" s="128" t="s">
        <v>203</v>
      </c>
      <c r="E6" s="96">
        <v>2006</v>
      </c>
      <c r="F6" s="131" t="s">
        <v>208</v>
      </c>
    </row>
    <row r="7" spans="2:6" ht="15.75">
      <c r="B7" s="91"/>
      <c r="C7" s="129" t="s">
        <v>204</v>
      </c>
      <c r="F7" s="52"/>
    </row>
    <row r="8" spans="3:6" ht="15.75">
      <c r="C8" s="52"/>
      <c r="E8" s="94" t="s">
        <v>210</v>
      </c>
      <c r="F8" s="86"/>
    </row>
    <row r="9" spans="2:6" ht="15.75">
      <c r="B9" s="94" t="s">
        <v>205</v>
      </c>
      <c r="C9" s="86"/>
      <c r="E9" s="87">
        <v>2009</v>
      </c>
      <c r="F9" s="134" t="s">
        <v>209</v>
      </c>
    </row>
    <row r="10" spans="2:6" ht="15.75">
      <c r="B10" s="96">
        <v>2006</v>
      </c>
      <c r="C10" s="130" t="s">
        <v>206</v>
      </c>
      <c r="E10" s="89">
        <v>2010</v>
      </c>
      <c r="F10" s="140" t="s">
        <v>211</v>
      </c>
    </row>
    <row r="11" spans="3:6" ht="15.75">
      <c r="C11" s="52"/>
      <c r="E11" s="91">
        <v>2010</v>
      </c>
      <c r="F11" s="135" t="s">
        <v>212</v>
      </c>
    </row>
    <row r="12" spans="2:6" ht="15.75">
      <c r="B12" s="94" t="s">
        <v>213</v>
      </c>
      <c r="C12" s="86"/>
      <c r="E12" s="137"/>
      <c r="F12" s="138"/>
    </row>
    <row r="13" spans="2:6" ht="16.5" customHeight="1">
      <c r="B13" s="96">
        <v>2008</v>
      </c>
      <c r="C13" s="136" t="s">
        <v>214</v>
      </c>
      <c r="E13" s="94" t="s">
        <v>172</v>
      </c>
      <c r="F13" s="86"/>
    </row>
    <row r="14" spans="3:6" ht="15.75">
      <c r="C14" s="52"/>
      <c r="E14" s="96">
        <v>2007</v>
      </c>
      <c r="F14" s="185" t="s">
        <v>246</v>
      </c>
    </row>
    <row r="15" spans="2:6" ht="19.5" customHeight="1">
      <c r="B15" s="94" t="s">
        <v>112</v>
      </c>
      <c r="C15" s="86"/>
      <c r="F15" s="52"/>
    </row>
    <row r="16" spans="2:6" ht="15.75">
      <c r="B16" s="87">
        <v>2011</v>
      </c>
      <c r="C16" s="184" t="s">
        <v>245</v>
      </c>
      <c r="E16" s="94" t="s">
        <v>93</v>
      </c>
      <c r="F16" s="86"/>
    </row>
    <row r="17" spans="2:6" ht="15.75">
      <c r="B17" s="89">
        <v>2011</v>
      </c>
      <c r="C17" s="141" t="s">
        <v>224</v>
      </c>
      <c r="E17" s="96">
        <v>2008</v>
      </c>
      <c r="F17" s="185" t="s">
        <v>216</v>
      </c>
    </row>
    <row r="18" spans="2:6" ht="15.75">
      <c r="B18" s="99">
        <v>2011</v>
      </c>
      <c r="C18" s="142" t="s">
        <v>225</v>
      </c>
      <c r="F18" s="52"/>
    </row>
    <row r="19" spans="2:6" ht="15.75">
      <c r="B19" s="143"/>
      <c r="C19" s="144"/>
      <c r="E19" s="94" t="s">
        <v>244</v>
      </c>
      <c r="F19" s="86"/>
    </row>
    <row r="20" spans="2:6" ht="15.75">
      <c r="B20" s="94" t="s">
        <v>242</v>
      </c>
      <c r="C20" s="86"/>
      <c r="E20" s="96">
        <v>2008</v>
      </c>
      <c r="F20" s="136" t="s">
        <v>215</v>
      </c>
    </row>
    <row r="21" spans="2:6" ht="30">
      <c r="B21" s="87">
        <v>2009</v>
      </c>
      <c r="C21" s="145" t="s">
        <v>226</v>
      </c>
      <c r="F21" s="52"/>
    </row>
    <row r="22" spans="2:6" ht="15.75">
      <c r="B22" s="89">
        <v>2010</v>
      </c>
      <c r="C22" s="141" t="s">
        <v>227</v>
      </c>
      <c r="E22" s="94" t="s">
        <v>243</v>
      </c>
      <c r="F22" s="86"/>
    </row>
    <row r="23" spans="2:6" ht="15.75">
      <c r="B23" s="91">
        <v>2011</v>
      </c>
      <c r="C23" s="146" t="s">
        <v>225</v>
      </c>
      <c r="E23" s="96">
        <v>2008</v>
      </c>
      <c r="F23" s="136" t="s">
        <v>217</v>
      </c>
    </row>
    <row r="24" ht="15.75">
      <c r="F24" s="52"/>
    </row>
    <row r="25" spans="2:6" ht="15.75">
      <c r="B25" s="94" t="s">
        <v>228</v>
      </c>
      <c r="C25" s="86"/>
      <c r="E25" s="94" t="s">
        <v>218</v>
      </c>
      <c r="F25" s="86"/>
    </row>
    <row r="26" spans="2:6" ht="30">
      <c r="B26" s="89">
        <v>2011</v>
      </c>
      <c r="C26" s="141" t="s">
        <v>229</v>
      </c>
      <c r="E26" s="96">
        <v>2011</v>
      </c>
      <c r="F26" s="136" t="s">
        <v>219</v>
      </c>
    </row>
    <row r="27" spans="2:6" ht="15.75">
      <c r="B27" s="91">
        <v>2011</v>
      </c>
      <c r="C27" s="146" t="s">
        <v>230</v>
      </c>
      <c r="F27" s="52"/>
    </row>
    <row r="28" spans="3:6" ht="15" customHeight="1">
      <c r="C28" s="52"/>
      <c r="E28" s="94" t="s">
        <v>220</v>
      </c>
      <c r="F28" s="86"/>
    </row>
    <row r="29" spans="2:6" ht="15.75">
      <c r="B29" s="94" t="s">
        <v>231</v>
      </c>
      <c r="C29" s="86"/>
      <c r="E29" s="96">
        <v>2011</v>
      </c>
      <c r="F29" s="136" t="s">
        <v>221</v>
      </c>
    </row>
    <row r="30" spans="2:6" ht="30">
      <c r="B30" s="96">
        <v>2008</v>
      </c>
      <c r="C30" s="136" t="s">
        <v>232</v>
      </c>
      <c r="F30" s="52"/>
    </row>
    <row r="31" spans="2:6" ht="15.75">
      <c r="B31" s="143"/>
      <c r="C31" s="147"/>
      <c r="E31" s="94" t="s">
        <v>222</v>
      </c>
      <c r="F31" s="86"/>
    </row>
    <row r="32" spans="2:6" ht="15.75">
      <c r="B32" s="137"/>
      <c r="C32" s="148"/>
      <c r="E32" s="96">
        <v>2011</v>
      </c>
      <c r="F32" s="136" t="s">
        <v>223</v>
      </c>
    </row>
    <row r="33" spans="2:6" ht="15.75">
      <c r="B33" s="137"/>
      <c r="C33" s="148"/>
      <c r="E33" s="137"/>
      <c r="F33" s="108"/>
    </row>
    <row r="34" spans="2:6" ht="15.75">
      <c r="B34" s="137"/>
      <c r="C34" s="148"/>
      <c r="E34" s="137"/>
      <c r="F34" s="108"/>
    </row>
    <row r="35" spans="2:6" ht="15.75">
      <c r="B35" s="137"/>
      <c r="C35" s="148"/>
      <c r="E35" s="137"/>
      <c r="F35" s="108"/>
    </row>
    <row r="36" spans="5:6" ht="15.75">
      <c r="E36" s="137"/>
      <c r="F36" s="139"/>
    </row>
  </sheetData>
  <sheetProtection/>
  <mergeCells count="2">
    <mergeCell ref="B3:C3"/>
    <mergeCell ref="E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view="pageBreakPreview" zoomScale="85" zoomScaleSheetLayoutView="85" zoomScalePageLayoutView="0" workbookViewId="0" topLeftCell="D1">
      <selection activeCell="I26" sqref="I26"/>
    </sheetView>
  </sheetViews>
  <sheetFormatPr defaultColWidth="9.140625" defaultRowHeight="12.75"/>
  <cols>
    <col min="1" max="1" width="4.421875" style="85" customWidth="1"/>
    <col min="2" max="2" width="10.00390625" style="93" customWidth="1"/>
    <col min="3" max="3" width="111.140625" style="85" customWidth="1"/>
    <col min="4" max="4" width="3.8515625" style="85" customWidth="1"/>
    <col min="5" max="5" width="12.00390625" style="93" customWidth="1"/>
    <col min="6" max="6" width="110.28125" style="85" customWidth="1"/>
    <col min="7" max="7" width="3.7109375" style="85" customWidth="1"/>
    <col min="8" max="16384" width="9.140625" style="85" customWidth="1"/>
  </cols>
  <sheetData>
    <row r="2" ht="27.75" customHeight="1">
      <c r="B2" s="107" t="s">
        <v>233</v>
      </c>
    </row>
    <row r="3" spans="2:6" ht="33.75" customHeight="1">
      <c r="B3" s="267" t="s">
        <v>200</v>
      </c>
      <c r="C3" s="267"/>
      <c r="D3" s="84"/>
      <c r="E3" s="267" t="s">
        <v>111</v>
      </c>
      <c r="F3" s="267"/>
    </row>
    <row r="5" spans="2:6" ht="15.75">
      <c r="B5" s="106" t="s">
        <v>112</v>
      </c>
      <c r="C5" s="86"/>
      <c r="E5" s="269" t="s">
        <v>113</v>
      </c>
      <c r="F5" s="270"/>
    </row>
    <row r="6" spans="2:6" ht="15.75">
      <c r="B6" s="87">
        <v>2011</v>
      </c>
      <c r="C6" s="88" t="s">
        <v>114</v>
      </c>
      <c r="E6" s="87">
        <v>2012</v>
      </c>
      <c r="F6" s="88" t="s">
        <v>115</v>
      </c>
    </row>
    <row r="7" spans="2:6" ht="15.75">
      <c r="B7" s="89">
        <v>2011</v>
      </c>
      <c r="C7" s="90" t="s">
        <v>116</v>
      </c>
      <c r="E7" s="91">
        <v>2013</v>
      </c>
      <c r="F7" s="92" t="s">
        <v>117</v>
      </c>
    </row>
    <row r="8" spans="2:3" ht="15.75">
      <c r="B8" s="89">
        <v>2012</v>
      </c>
      <c r="C8" s="90" t="s">
        <v>118</v>
      </c>
    </row>
    <row r="9" spans="2:6" ht="15.75">
      <c r="B9" s="91">
        <v>2013</v>
      </c>
      <c r="C9" s="92" t="s">
        <v>119</v>
      </c>
      <c r="E9" s="269" t="s">
        <v>120</v>
      </c>
      <c r="F9" s="270"/>
    </row>
    <row r="10" spans="3:6" ht="15.75">
      <c r="C10" s="52"/>
      <c r="E10" s="87">
        <v>2011</v>
      </c>
      <c r="F10" s="88" t="s">
        <v>121</v>
      </c>
    </row>
    <row r="11" spans="2:6" ht="15.75">
      <c r="B11" s="94" t="s">
        <v>122</v>
      </c>
      <c r="C11" s="86"/>
      <c r="E11" s="89">
        <v>2015</v>
      </c>
      <c r="F11" s="95" t="s">
        <v>123</v>
      </c>
    </row>
    <row r="12" spans="2:6" ht="15.75">
      <c r="B12" s="96">
        <v>2011</v>
      </c>
      <c r="C12" s="97" t="s">
        <v>124</v>
      </c>
      <c r="E12" s="91">
        <v>2016</v>
      </c>
      <c r="F12" s="92" t="s">
        <v>125</v>
      </c>
    </row>
    <row r="13" ht="15.75">
      <c r="C13" s="52"/>
    </row>
    <row r="14" spans="2:6" ht="15.75">
      <c r="B14" s="94" t="s">
        <v>126</v>
      </c>
      <c r="C14" s="86"/>
      <c r="E14" s="269" t="s">
        <v>182</v>
      </c>
      <c r="F14" s="270"/>
    </row>
    <row r="15" spans="2:6" ht="19.5" customHeight="1">
      <c r="B15" s="96">
        <v>2011</v>
      </c>
      <c r="C15" s="98" t="s">
        <v>127</v>
      </c>
      <c r="E15" s="87">
        <v>2012</v>
      </c>
      <c r="F15" s="88" t="s">
        <v>128</v>
      </c>
    </row>
    <row r="16" spans="3:6" ht="15.75">
      <c r="C16" s="52"/>
      <c r="E16" s="89">
        <v>2013</v>
      </c>
      <c r="F16" s="90" t="s">
        <v>129</v>
      </c>
    </row>
    <row r="17" spans="2:6" ht="15.75">
      <c r="B17" s="94" t="s">
        <v>130</v>
      </c>
      <c r="C17" s="86"/>
      <c r="E17" s="89">
        <v>2015</v>
      </c>
      <c r="F17" s="90" t="s">
        <v>131</v>
      </c>
    </row>
    <row r="18" spans="2:6" ht="15.75">
      <c r="B18" s="87">
        <v>2011</v>
      </c>
      <c r="C18" s="88" t="s">
        <v>132</v>
      </c>
      <c r="E18" s="91">
        <v>2017</v>
      </c>
      <c r="F18" s="92" t="s">
        <v>133</v>
      </c>
    </row>
    <row r="19" spans="2:3" ht="15.75">
      <c r="B19" s="91">
        <v>2015</v>
      </c>
      <c r="C19" s="92" t="s">
        <v>134</v>
      </c>
    </row>
    <row r="20" spans="3:6" ht="15.75">
      <c r="C20" s="52"/>
      <c r="E20" s="269" t="s">
        <v>135</v>
      </c>
      <c r="F20" s="270"/>
    </row>
    <row r="21" spans="2:6" ht="15.75">
      <c r="B21" s="94" t="s">
        <v>136</v>
      </c>
      <c r="C21" s="86"/>
      <c r="E21" s="87">
        <v>2011</v>
      </c>
      <c r="F21" s="88" t="s">
        <v>137</v>
      </c>
    </row>
    <row r="22" spans="2:6" ht="15.75">
      <c r="B22" s="268" t="s">
        <v>138</v>
      </c>
      <c r="C22" s="268"/>
      <c r="E22" s="89">
        <v>2014</v>
      </c>
      <c r="F22" s="95" t="s">
        <v>139</v>
      </c>
    </row>
    <row r="23" spans="2:6" ht="15.75">
      <c r="B23" s="87">
        <v>2011</v>
      </c>
      <c r="C23" s="88" t="s">
        <v>140</v>
      </c>
      <c r="E23" s="89">
        <v>2016</v>
      </c>
      <c r="F23" s="95" t="s">
        <v>141</v>
      </c>
    </row>
    <row r="24" spans="2:6" ht="30">
      <c r="B24" s="89">
        <v>2011</v>
      </c>
      <c r="C24" s="90" t="s">
        <v>142</v>
      </c>
      <c r="E24" s="89">
        <v>2016</v>
      </c>
      <c r="F24" s="95" t="s">
        <v>143</v>
      </c>
    </row>
    <row r="25" spans="2:6" ht="15.75">
      <c r="B25" s="89">
        <v>2013</v>
      </c>
      <c r="C25" s="90" t="s">
        <v>144</v>
      </c>
      <c r="E25" s="91">
        <v>2018</v>
      </c>
      <c r="F25" s="92" t="s">
        <v>145</v>
      </c>
    </row>
    <row r="26" spans="2:3" ht="15.75">
      <c r="B26" s="89">
        <v>2014</v>
      </c>
      <c r="C26" s="90" t="s">
        <v>146</v>
      </c>
    </row>
    <row r="27" spans="2:6" ht="15.75">
      <c r="B27" s="89">
        <v>2016</v>
      </c>
      <c r="C27" s="90" t="s">
        <v>147</v>
      </c>
      <c r="E27" s="269" t="s">
        <v>148</v>
      </c>
      <c r="F27" s="270"/>
    </row>
    <row r="28" spans="2:6" ht="15.75">
      <c r="B28" s="99">
        <v>2018</v>
      </c>
      <c r="C28" s="100" t="s">
        <v>149</v>
      </c>
      <c r="E28" s="87">
        <v>2012</v>
      </c>
      <c r="F28" s="88" t="s">
        <v>150</v>
      </c>
    </row>
    <row r="29" spans="2:6" ht="15" customHeight="1">
      <c r="B29" s="271"/>
      <c r="C29" s="272"/>
      <c r="E29" s="89">
        <v>2012</v>
      </c>
      <c r="F29" s="90" t="s">
        <v>151</v>
      </c>
    </row>
    <row r="30" spans="2:6" ht="15.75">
      <c r="B30" s="273" t="s">
        <v>152</v>
      </c>
      <c r="C30" s="273"/>
      <c r="E30" s="89">
        <v>2015</v>
      </c>
      <c r="F30" s="90" t="s">
        <v>153</v>
      </c>
    </row>
    <row r="31" spans="2:6" ht="15.75">
      <c r="B31" s="87">
        <v>2011</v>
      </c>
      <c r="C31" s="101" t="s">
        <v>154</v>
      </c>
      <c r="E31" s="91">
        <v>2021</v>
      </c>
      <c r="F31" s="92" t="s">
        <v>145</v>
      </c>
    </row>
    <row r="32" spans="2:3" ht="15.75">
      <c r="B32" s="89">
        <v>2011</v>
      </c>
      <c r="C32" s="102" t="s">
        <v>183</v>
      </c>
    </row>
    <row r="33" spans="2:6" ht="28.5" customHeight="1">
      <c r="B33" s="89">
        <v>2011</v>
      </c>
      <c r="C33" s="102" t="s">
        <v>184</v>
      </c>
      <c r="E33" s="269" t="s">
        <v>155</v>
      </c>
      <c r="F33" s="270"/>
    </row>
    <row r="34" spans="2:6" ht="15.75">
      <c r="B34" s="89">
        <v>2013</v>
      </c>
      <c r="C34" s="102" t="s">
        <v>156</v>
      </c>
      <c r="E34" s="87">
        <v>2011</v>
      </c>
      <c r="F34" s="103" t="s">
        <v>157</v>
      </c>
    </row>
    <row r="35" spans="2:6" ht="15.75">
      <c r="B35" s="89">
        <v>2013</v>
      </c>
      <c r="C35" s="102" t="s">
        <v>158</v>
      </c>
      <c r="E35" s="89">
        <v>2012</v>
      </c>
      <c r="F35" s="95" t="s">
        <v>159</v>
      </c>
    </row>
    <row r="36" spans="2:6" ht="15.75">
      <c r="B36" s="89">
        <v>2014</v>
      </c>
      <c r="C36" s="102" t="s">
        <v>160</v>
      </c>
      <c r="E36" s="91">
        <v>2012</v>
      </c>
      <c r="F36" s="104" t="s">
        <v>161</v>
      </c>
    </row>
    <row r="37" spans="2:3" ht="15.75">
      <c r="B37" s="89">
        <v>2014</v>
      </c>
      <c r="C37" s="102" t="s">
        <v>162</v>
      </c>
    </row>
    <row r="38" spans="2:3" ht="15.75">
      <c r="B38" s="89">
        <v>2015</v>
      </c>
      <c r="C38" s="102" t="s">
        <v>163</v>
      </c>
    </row>
    <row r="39" spans="2:3" ht="15.75">
      <c r="B39" s="91">
        <v>2018</v>
      </c>
      <c r="C39" s="105" t="s">
        <v>164</v>
      </c>
    </row>
  </sheetData>
  <sheetProtection/>
  <mergeCells count="11">
    <mergeCell ref="E33:F33"/>
    <mergeCell ref="E20:F20"/>
    <mergeCell ref="B3:C3"/>
    <mergeCell ref="E3:F3"/>
    <mergeCell ref="E5:F5"/>
    <mergeCell ref="E9:F9"/>
    <mergeCell ref="E14:F14"/>
    <mergeCell ref="B22:C22"/>
    <mergeCell ref="E27:F27"/>
    <mergeCell ref="B29:C29"/>
    <mergeCell ref="B30:C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7"/>
  <sheetViews>
    <sheetView view="pageBreakPreview" zoomScale="115" zoomScaleNormal="110" zoomScaleSheetLayoutView="115" zoomScalePageLayoutView="0" workbookViewId="0" topLeftCell="A1">
      <selection activeCell="K5" sqref="K5"/>
    </sheetView>
  </sheetViews>
  <sheetFormatPr defaultColWidth="9.140625" defaultRowHeight="12.75"/>
  <cols>
    <col min="1" max="1" width="5.57421875" style="73" customWidth="1"/>
    <col min="2" max="2" width="33.57421875" style="73" customWidth="1"/>
    <col min="3" max="3" width="16.57421875" style="73" customWidth="1"/>
    <col min="4" max="4" width="16.140625" style="73" customWidth="1"/>
    <col min="5" max="5" width="14.7109375" style="73" customWidth="1"/>
    <col min="6" max="6" width="17.140625" style="73" customWidth="1"/>
    <col min="7" max="16384" width="9.140625" style="73" customWidth="1"/>
  </cols>
  <sheetData>
    <row r="2" ht="10.5" customHeight="1"/>
    <row r="3" ht="20.25">
      <c r="B3" s="83" t="s">
        <v>187</v>
      </c>
    </row>
    <row r="4" ht="15.75" thickBot="1"/>
    <row r="5" spans="2:6" ht="16.5" thickBot="1">
      <c r="B5" s="126" t="s">
        <v>29</v>
      </c>
      <c r="C5" s="81" t="s">
        <v>50</v>
      </c>
      <c r="D5" s="81" t="s">
        <v>51</v>
      </c>
      <c r="E5" s="81" t="s">
        <v>52</v>
      </c>
      <c r="F5" s="82" t="s">
        <v>53</v>
      </c>
    </row>
    <row r="6" spans="2:6" ht="15.75">
      <c r="B6" s="78" t="s">
        <v>34</v>
      </c>
      <c r="C6" s="76">
        <v>3.5084246702441644</v>
      </c>
      <c r="D6" s="76">
        <v>3.5363116309131546</v>
      </c>
      <c r="E6" s="76">
        <v>3.558336192909503</v>
      </c>
      <c r="F6" s="77">
        <v>3.5707967468286266</v>
      </c>
    </row>
    <row r="7" spans="2:6" ht="15.75">
      <c r="B7" s="79" t="s">
        <v>86</v>
      </c>
      <c r="C7" s="74">
        <v>11.642730791217195</v>
      </c>
      <c r="D7" s="74">
        <v>11.744233356877519</v>
      </c>
      <c r="E7" s="74">
        <v>11.867326112546657</v>
      </c>
      <c r="F7" s="75">
        <v>11.906249893715383</v>
      </c>
    </row>
    <row r="8" spans="2:6" ht="15.75">
      <c r="B8" s="79" t="s">
        <v>78</v>
      </c>
      <c r="C8" s="74">
        <v>5.651493017567325</v>
      </c>
      <c r="D8" s="74">
        <v>6.309050498322698</v>
      </c>
      <c r="E8" s="74">
        <v>6.588330277293659</v>
      </c>
      <c r="F8" s="75">
        <v>6.609568341470594</v>
      </c>
    </row>
    <row r="9" spans="2:6" ht="15.75">
      <c r="B9" s="79" t="s">
        <v>102</v>
      </c>
      <c r="C9" s="74">
        <v>0.2860984750828127</v>
      </c>
      <c r="D9" s="74">
        <v>0.2869257810721391</v>
      </c>
      <c r="E9" s="74">
        <v>0.2865728209464201</v>
      </c>
      <c r="F9" s="75">
        <v>0.28723828566235826</v>
      </c>
    </row>
    <row r="10" spans="2:6" ht="15.75">
      <c r="B10" s="79" t="s">
        <v>88</v>
      </c>
      <c r="C10" s="74">
        <v>8.009823313513959</v>
      </c>
      <c r="D10" s="74">
        <v>10.151348183275982</v>
      </c>
      <c r="E10" s="74">
        <v>10.263277217253332</v>
      </c>
      <c r="F10" s="75">
        <v>10.309779274469703</v>
      </c>
    </row>
    <row r="11" spans="2:6" ht="15.75">
      <c r="B11" s="79" t="s">
        <v>84</v>
      </c>
      <c r="C11" s="74">
        <v>11.08835700077304</v>
      </c>
      <c r="D11" s="74">
        <v>11.295623374434337</v>
      </c>
      <c r="E11" s="74">
        <v>11.486431222689003</v>
      </c>
      <c r="F11" s="75">
        <v>15.089342767121723</v>
      </c>
    </row>
    <row r="12" spans="2:6" ht="15.75">
      <c r="B12" s="79" t="s">
        <v>83</v>
      </c>
      <c r="C12" s="74">
        <v>11.760784248876897</v>
      </c>
      <c r="D12" s="74">
        <v>11.91947618663038</v>
      </c>
      <c r="E12" s="74">
        <v>11.97919170896985</v>
      </c>
      <c r="F12" s="75">
        <v>12.017991470305862</v>
      </c>
    </row>
    <row r="13" spans="2:6" ht="18" customHeight="1">
      <c r="B13" s="79" t="s">
        <v>105</v>
      </c>
      <c r="C13" s="276">
        <v>20.465080898289795</v>
      </c>
      <c r="D13" s="276">
        <v>21.1956819598668</v>
      </c>
      <c r="E13" s="276">
        <v>21.847361641789348</v>
      </c>
      <c r="F13" s="278">
        <v>22.656109763784656</v>
      </c>
    </row>
    <row r="14" spans="2:6" ht="15.75">
      <c r="B14" s="79" t="s">
        <v>40</v>
      </c>
      <c r="C14" s="276"/>
      <c r="D14" s="276"/>
      <c r="E14" s="276"/>
      <c r="F14" s="278"/>
    </row>
    <row r="15" spans="2:6" ht="16.5" thickBot="1">
      <c r="B15" s="80" t="s">
        <v>39</v>
      </c>
      <c r="C15" s="277"/>
      <c r="D15" s="277"/>
      <c r="E15" s="277"/>
      <c r="F15" s="279"/>
    </row>
    <row r="17" spans="2:6" ht="51.75" customHeight="1">
      <c r="B17" s="274" t="s">
        <v>234</v>
      </c>
      <c r="C17" s="275"/>
      <c r="D17" s="275"/>
      <c r="E17" s="275"/>
      <c r="F17" s="275"/>
    </row>
  </sheetData>
  <sheetProtection/>
  <mergeCells count="5">
    <mergeCell ref="B17:F17"/>
    <mergeCell ref="C13:C15"/>
    <mergeCell ref="D13:D15"/>
    <mergeCell ref="E13:E15"/>
    <mergeCell ref="F13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Tube 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McDonough</dc:creator>
  <cp:keywords/>
  <dc:description/>
  <cp:lastModifiedBy>Gareth Baker</cp:lastModifiedBy>
  <cp:lastPrinted>2011-05-27T13:44:24Z</cp:lastPrinted>
  <dcterms:created xsi:type="dcterms:W3CDTF">2011-05-19T13:51:36Z</dcterms:created>
  <dcterms:modified xsi:type="dcterms:W3CDTF">2011-09-12T14:14:39Z</dcterms:modified>
  <cp:category/>
  <cp:version/>
  <cp:contentType/>
  <cp:contentStatus/>
</cp:coreProperties>
</file>