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885" yWindow="465" windowWidth="32220" windowHeight="15600" tabRatio="500"/>
  </bookViews>
  <sheets>
    <sheet name="Metadata" sheetId="10" r:id="rId1"/>
    <sheet name="Monthly fleet report" sheetId="1" r:id="rId2"/>
    <sheet name="Annual fleet report" sheetId="2" r:id="rId3"/>
    <sheet name="Distance per client" sheetId="4" r:id="rId4"/>
    <sheet name="KPI data Client A" sheetId="7" r:id="rId5"/>
    <sheet name="Distance reduction" sheetId="5" r:id="rId6"/>
    <sheet name="CO2 reduction" sheetId="6" r:id="rId7"/>
    <sheet name="Air pollutant emissions" sheetId="8" r:id="rId8"/>
    <sheet name="Energy use reduction" sheetId="9" r:id="rId9"/>
    <sheet name="Notes" sheetId="3" r:id="rId10"/>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D15" i="4" l="1"/>
  <c r="K36" i="2"/>
  <c r="K56" i="2"/>
  <c r="K60" i="2"/>
  <c r="K61" i="2"/>
  <c r="K63" i="2"/>
  <c r="K65" i="2"/>
  <c r="K78" i="2"/>
  <c r="J78" i="2"/>
  <c r="I78" i="2"/>
  <c r="H78" i="2"/>
  <c r="G78" i="2"/>
  <c r="F78" i="2"/>
  <c r="E78" i="2"/>
  <c r="D78" i="2"/>
  <c r="K12" i="2"/>
  <c r="K13" i="2"/>
  <c r="K15" i="2"/>
  <c r="K16" i="2"/>
  <c r="K17" i="2"/>
  <c r="K77" i="2"/>
  <c r="J77" i="2"/>
  <c r="I77" i="2"/>
  <c r="H77" i="2"/>
  <c r="G77" i="2"/>
  <c r="F77" i="2"/>
  <c r="E77" i="2"/>
  <c r="D77" i="2"/>
  <c r="K11" i="2"/>
  <c r="K14" i="2"/>
  <c r="K18" i="2"/>
  <c r="K19" i="2"/>
  <c r="K20" i="2"/>
  <c r="K21" i="2"/>
  <c r="K22" i="2"/>
  <c r="K23" i="2"/>
  <c r="K24" i="2"/>
  <c r="K25" i="2"/>
  <c r="K26" i="2"/>
  <c r="K27" i="2"/>
  <c r="K28" i="2"/>
  <c r="K29" i="2"/>
  <c r="K30" i="2"/>
  <c r="K32" i="2"/>
  <c r="K35" i="2"/>
  <c r="K37" i="2"/>
  <c r="K38" i="2"/>
  <c r="K39" i="2"/>
  <c r="K40" i="2"/>
  <c r="K41" i="2"/>
  <c r="K42" i="2"/>
  <c r="K43" i="2"/>
  <c r="K44" i="2"/>
  <c r="K45" i="2"/>
  <c r="K46" i="2"/>
  <c r="K47" i="2"/>
  <c r="K48" i="2"/>
  <c r="K49" i="2"/>
  <c r="K50" i="2"/>
  <c r="K51" i="2"/>
  <c r="K52" i="2"/>
  <c r="K53" i="2"/>
  <c r="K54" i="2"/>
  <c r="K55" i="2"/>
  <c r="K58" i="2"/>
  <c r="K62" i="2"/>
  <c r="K64" i="2"/>
  <c r="K66" i="2"/>
  <c r="K67" i="2"/>
  <c r="K68" i="2"/>
  <c r="K69" i="2"/>
  <c r="K71" i="2"/>
  <c r="K72" i="2"/>
  <c r="K76" i="2"/>
  <c r="J76" i="2"/>
  <c r="I76" i="2"/>
  <c r="H76" i="2"/>
  <c r="G76" i="2"/>
  <c r="F76" i="2"/>
  <c r="E76" i="2"/>
  <c r="D76" i="2"/>
  <c r="K70" i="2"/>
  <c r="K59" i="2"/>
  <c r="K57" i="2"/>
  <c r="K34" i="2"/>
  <c r="K33" i="2"/>
  <c r="K31" i="2"/>
  <c r="K75" i="2"/>
  <c r="J75" i="2"/>
  <c r="I75" i="2"/>
  <c r="H75" i="2"/>
  <c r="G75" i="2"/>
  <c r="F75" i="2"/>
  <c r="E75" i="2"/>
  <c r="D75" i="2"/>
  <c r="K74" i="2"/>
  <c r="J74" i="2"/>
  <c r="I74" i="2"/>
  <c r="H74" i="2"/>
  <c r="G74" i="2"/>
  <c r="F74" i="2"/>
  <c r="E74" i="2"/>
  <c r="D74" i="2"/>
  <c r="D73" i="2"/>
  <c r="D19" i="1"/>
  <c r="E19" i="1"/>
  <c r="D30" i="1"/>
  <c r="E30" i="1"/>
  <c r="D262" i="1"/>
  <c r="E262" i="1"/>
  <c r="D81" i="1"/>
  <c r="D137" i="1"/>
  <c r="D196" i="1"/>
  <c r="E196" i="1"/>
  <c r="E81" i="1"/>
  <c r="E137" i="1"/>
</calcChain>
</file>

<file path=xl/sharedStrings.xml><?xml version="1.0" encoding="utf-8"?>
<sst xmlns="http://schemas.openxmlformats.org/spreadsheetml/2006/main" count="828" uniqueCount="350">
  <si>
    <t>Vehicle</t>
  </si>
  <si>
    <t>Odometer (km)</t>
  </si>
  <si>
    <t>Total Distance (km)</t>
  </si>
  <si>
    <t>Average Daily Distance (km)</t>
  </si>
  <si>
    <t>L/100 kmeq</t>
  </si>
  <si>
    <t>Idle (%)</t>
  </si>
  <si>
    <t>Electricity Usage (kWh)</t>
  </si>
  <si>
    <t>Eco Driving Score</t>
  </si>
  <si>
    <t>Hard Acceleration (%)</t>
  </si>
  <si>
    <t>Hard Braking (%)</t>
  </si>
  <si>
    <t>Last Upload Date</t>
  </si>
  <si>
    <t>2.2</t>
  </si>
  <si>
    <t>2.3</t>
  </si>
  <si>
    <t>1.9</t>
  </si>
  <si>
    <t>2.1</t>
  </si>
  <si>
    <t>1-31 July 2015</t>
  </si>
  <si>
    <t>1-31 August</t>
  </si>
  <si>
    <t>1.8</t>
  </si>
  <si>
    <t>2.0</t>
  </si>
  <si>
    <t>2.4</t>
  </si>
  <si>
    <t>1-30 Sept 2015</t>
  </si>
  <si>
    <t>FKH (Vicentiu), (2014 Nissan eNV200)</t>
  </si>
  <si>
    <t>2.9</t>
  </si>
  <si>
    <t>4.0</t>
  </si>
  <si>
    <t>2.6</t>
  </si>
  <si>
    <t>3.1</t>
  </si>
  <si>
    <t>HWZ (TNT), (2014 Renault Kangoo Z.E.)</t>
  </si>
  <si>
    <t>2.8</t>
  </si>
  <si>
    <t>HXB (TNT), (2014 Renault Kangoo Z.E.)</t>
  </si>
  <si>
    <t>HXC (TNT), (2014 Renault Kangoo Z.E.)</t>
  </si>
  <si>
    <t>2.5</t>
  </si>
  <si>
    <t>3.8</t>
  </si>
  <si>
    <t>2.7</t>
  </si>
  <si>
    <t>3.2</t>
  </si>
  <si>
    <t>3.7</t>
  </si>
  <si>
    <t>3.0</t>
  </si>
  <si>
    <t>4.4</t>
  </si>
  <si>
    <t>HYH (TNT), (2014 Renault Kangoo Z.E.)</t>
  </si>
  <si>
    <t>HYL (TNT), (2014 Renault Kangoo Z.E.)</t>
  </si>
  <si>
    <t>3.4</t>
  </si>
  <si>
    <t>MZE (TNT), (2014 Renault Kangoo Z.E.)</t>
  </si>
  <si>
    <t>1-31 Oct 2015</t>
  </si>
  <si>
    <t>3.6</t>
  </si>
  <si>
    <t>5.2</t>
  </si>
  <si>
    <t>3.3</t>
  </si>
  <si>
    <t>4.1</t>
  </si>
  <si>
    <t>3.9</t>
  </si>
  <si>
    <t>1-30 Nov 2015</t>
  </si>
  <si>
    <t>41.4</t>
  </si>
  <si>
    <t>4.3</t>
  </si>
  <si>
    <t>5.3</t>
  </si>
  <si>
    <t>3.5</t>
  </si>
  <si>
    <t>4.8</t>
  </si>
  <si>
    <t>PKK (D.IT - Roberto), (2014 Renault Kangoo Z.E.)</t>
  </si>
  <si>
    <t>24.9</t>
  </si>
  <si>
    <t>1-31 Dec 2015</t>
  </si>
  <si>
    <t>4.6</t>
  </si>
  <si>
    <t>6.1</t>
  </si>
  <si>
    <t>4.2</t>
  </si>
  <si>
    <t>4.5</t>
  </si>
  <si>
    <t>5.4</t>
  </si>
  <si>
    <t>6.4</t>
  </si>
  <si>
    <t>5.8</t>
  </si>
  <si>
    <t>80.7</t>
  </si>
  <si>
    <t>-</t>
  </si>
  <si>
    <t>Average</t>
  </si>
  <si>
    <t>HXG, (2014 Renault Kangoo Z.E.)</t>
  </si>
  <si>
    <t>HXP, (2014 Renault Kangoo Z.E.)</t>
  </si>
  <si>
    <t>HXT, (2014 Renault Kangoo Z.E.)</t>
  </si>
  <si>
    <t>HYJ, (2014 Renault Kangoo Z.E.)</t>
  </si>
  <si>
    <t>HWK, (2014 Renault Kangoo Z.E.)</t>
  </si>
  <si>
    <t>HWL, (2014 Renault Kangoo Z.E.)</t>
  </si>
  <si>
    <t>HWJ, (2014 Renault Kangoo Z.E.)</t>
  </si>
  <si>
    <t>HWW, (2014 Renault Kangoo Z.E.)</t>
  </si>
  <si>
    <t>HXN, (2014 Renault Kangoo Z.E.)</t>
  </si>
  <si>
    <t>HXO, (2014 Renault Kangoo Z.E.)</t>
  </si>
  <si>
    <t>HXR, (2014 Renault Kangoo Z.E.)</t>
  </si>
  <si>
    <t>HXS, (2014 Renault Kangoo Z.E.)</t>
  </si>
  <si>
    <t>HWM (Client A), (2014 Renault Kangoo Z.E.)</t>
  </si>
  <si>
    <t>HWN (Client A), (2014 Renault Kangoo Z.E.)</t>
  </si>
  <si>
    <t>HWO (Client A), (2014 Renault Kangoo Z.E.)</t>
  </si>
  <si>
    <t>HWP (Client A), (2014 Renault Kangoo Z.E.)</t>
  </si>
  <si>
    <t>HWR (Client A), (2014 Renault Kangoo Z.E.)</t>
  </si>
  <si>
    <t>HWS (Client A), (2014 Renault Kangoo Z.E.)</t>
  </si>
  <si>
    <t>HWT (Client A), (2014 Renault Kangoo Z.E.)</t>
  </si>
  <si>
    <t>HWU (Client A), (2014 Renault Kangoo Z.E.)</t>
  </si>
  <si>
    <t>HWV (Client A), (2014 Renault Kangoo Z.E.)</t>
  </si>
  <si>
    <t>HXA (Client A), (2014 Renault Kangoo Z.E.)</t>
  </si>
  <si>
    <t>HXD (Client A), (2014 Renault Kangoo Z.E.)</t>
  </si>
  <si>
    <t>HXH (Client A), (2014 Renault Kangoo Z.E.)</t>
  </si>
  <si>
    <t>HXK (Client A), (2014 Renault Kangoo Z.E.)</t>
  </si>
  <si>
    <t>HXL (Client A), (2014 Renault Kangoo Z.E.)</t>
  </si>
  <si>
    <t>HXM (Client A), (2014 Renault Kangoo Z.E.)</t>
  </si>
  <si>
    <t>HXU (Client A), (2014 Renault Kangoo Z.E.)</t>
  </si>
  <si>
    <t>HXV (Client A), (2014 Renault Kangoo Z.E.)</t>
  </si>
  <si>
    <t>HXW (Client A), (2014 Renault Kangoo Z.E.)</t>
  </si>
  <si>
    <t>HXX (Client A), (2014 Renault Kangoo Z.E.)</t>
  </si>
  <si>
    <t>HXZ (Client A), (2014 Renault Kangoo Z.E.)</t>
  </si>
  <si>
    <t>HYA (Client A), (2014 Renault Kangoo Z.E.)</t>
  </si>
  <si>
    <t>HYC (Client A), (2014 Renault Kangoo Z.E.)</t>
  </si>
  <si>
    <t>HZT (Client A), (2014 Renault Kangoo Z.E.)</t>
  </si>
  <si>
    <t>HZV (Client A), (2014 Renault Kangoo Z.E.)</t>
  </si>
  <si>
    <t>HZX (Client A), (2014 Renault Kangoo Z.E.)</t>
  </si>
  <si>
    <t>HZZ (Client A), (2014 Renault Kangoo Z.E.)</t>
  </si>
  <si>
    <t>JCU (Client A), (2014 Renault Kangoo Z.E.)</t>
  </si>
  <si>
    <t>JDK (Client A), (2014 Renault Kangoo Z.E.)</t>
  </si>
  <si>
    <t>PFJ (Client A), (2014 Renault Kangoo Z.E.)</t>
  </si>
  <si>
    <t>AXH (Client A), (2014 Renault Kangoo Z.E.)</t>
  </si>
  <si>
    <t>HXF (Client A), (2014 Renault Kangoo Z.E.)</t>
  </si>
  <si>
    <t>HYF (Client B), (2014 Renault Kangoo Z.E.)</t>
  </si>
  <si>
    <t>HXE (Client B), (2014 Renault Kangoo Z.E.)</t>
  </si>
  <si>
    <t>HZG (Client B), (2014 Renault Kangoo Z.E.)</t>
  </si>
  <si>
    <t>HZH (Client B), (2014 Renault Kangoo Z.E.)</t>
  </si>
  <si>
    <t>HZU (Client B), (2014 Renault Kangoo Z.E.)</t>
  </si>
  <si>
    <t>HZW (Client B), (2014 Renault Kangoo Z.E.)</t>
  </si>
  <si>
    <t>FKF (Client C), (2015 Nissan eNV200)</t>
  </si>
  <si>
    <t>FKJ (Client C - Davide), (2014 Nissan eNV200)</t>
  </si>
  <si>
    <t>FKK (Client C -  Vaidas), (2014 Nissan eNV200)</t>
  </si>
  <si>
    <t>FKL (Client C - Baba), (2014 Nissan eNV200)</t>
  </si>
  <si>
    <t>FKE (Client C - Dino), (2015 Nissan eNV200)</t>
  </si>
  <si>
    <t>Vehicle = Vehicle identification with ID, main client assigned, year of 1st registration, model</t>
  </si>
  <si>
    <t>Odometer = reading at the end of the month, in kilometres</t>
  </si>
  <si>
    <t>Total distance (km) = Distance driven during the whole month, in kilometres</t>
  </si>
  <si>
    <t>Average daily distance (km) = Average distance per week day, in kilometres</t>
  </si>
  <si>
    <t>L/100km eq = Electricity energy use equivalent expresse in litre diesel</t>
  </si>
  <si>
    <t>Idle (%) = Percentage of delivery round time spent idle, not driving on the street</t>
  </si>
  <si>
    <t>Electricity Usage (kWh) = Total amount of electricity for one month for each van</t>
  </si>
  <si>
    <t>Definitions of Indicators</t>
  </si>
  <si>
    <t>Eco driving score = Benchmark of the Fleetcarma software, evaluating the driving style during one month</t>
  </si>
  <si>
    <t>Hard braking (%) = Braking stronger than a Fleetcarma threathold, expressed in % of all braking</t>
  </si>
  <si>
    <t>Hard acceleration (%) = Acceleration stronger than a Fleetcarma threathold, expressed in % of all accelerations</t>
  </si>
  <si>
    <t>kWh/ km</t>
  </si>
  <si>
    <t>HWZ (TNT) Renault Kangoo Z.E. 2014</t>
  </si>
  <si>
    <t>HXB (TNT) Renault Kangoo Z.E. 2014</t>
  </si>
  <si>
    <t>HXC (TNT) Renault Kangoo Z.E. 2014</t>
  </si>
  <si>
    <t>HYH (TNT) Renault Kangoo Z.E. 2014</t>
  </si>
  <si>
    <t>HYL (TNT) Renault Kangoo Z.E. 2014</t>
  </si>
  <si>
    <t>MZE (TNT) Renault Kangoo Z.E. 2014</t>
  </si>
  <si>
    <t>PKK (Spare) Renault Kangoo Z.E. 2014</t>
  </si>
  <si>
    <t>total</t>
  </si>
  <si>
    <t>All clients average</t>
  </si>
  <si>
    <t>TNT average</t>
  </si>
  <si>
    <t>Definitions of indicators; see Notes spreadsheet</t>
  </si>
  <si>
    <t>kWh/km = Average energy use efficiency of the vehicle, calculated as average kilowatthour per kilometre driven during the whole year</t>
  </si>
  <si>
    <t>FKL (Client C) Spare Nissan eNV200 2014</t>
  </si>
  <si>
    <t>Client C average</t>
  </si>
  <si>
    <t>HXE (Client B) Renault Kangoo Z.E. 2014</t>
  </si>
  <si>
    <t>HYF (Client B) Renault Kangoo Z.E. 2014</t>
  </si>
  <si>
    <t>HZG (Client B) Renault Kangoo Z.E. 2014</t>
  </si>
  <si>
    <t>HZH (Client B) Renault Kangoo Z.E. 2014</t>
  </si>
  <si>
    <t>HZU (Client B) Renault Kangoo Z.E. 2014</t>
  </si>
  <si>
    <t>HZW (Client B) Renault Kangoo Z.E. 2014</t>
  </si>
  <si>
    <t>Client B average</t>
  </si>
  <si>
    <t>AXH (Client A) Renault Kangoo Z.E. 2014</t>
  </si>
  <si>
    <t>HWJ (Client A) Renault Kangoo Z.E. 2014</t>
  </si>
  <si>
    <t>HWK (Client A) Renault Kangoo Z.E. 2014</t>
  </si>
  <si>
    <t>HWL (Client A) Renault Kangoo Z.E. 2014</t>
  </si>
  <si>
    <t>HWM (Client A) Renault Kangoo Z.E. 2014</t>
  </si>
  <si>
    <t>HWN (Client A) Renault Kangoo Z.E. 2014</t>
  </si>
  <si>
    <t>HWO (Client A) Renault Kangoo Z.E. 2014</t>
  </si>
  <si>
    <t>HWP (Client A) Renault Kangoo Z.E. 2014</t>
  </si>
  <si>
    <t>HWR (Client A) Renault Kangoo Z.E. 2014</t>
  </si>
  <si>
    <t>HWS (Client A) Renault Kangoo Z.E. 2014</t>
  </si>
  <si>
    <t>HWT (Client A) Renault Kangoo Z.E. 2014</t>
  </si>
  <si>
    <t>HWU (Client A) Renault Kangoo Z.E. 2014</t>
  </si>
  <si>
    <t>HWV (Client A) Renault Kangoo Z.E. 2014</t>
  </si>
  <si>
    <t>HWW (Client A) Renault Kangoo Z.E. 2014</t>
  </si>
  <si>
    <t>HXA (Client A) Renault Kangoo Z.E. 2014</t>
  </si>
  <si>
    <t>HXD (Client A) Renault Kangoo Z.E. 2014</t>
  </si>
  <si>
    <t>HXF (Client A) Renault Kangoo Z.E. 2014</t>
  </si>
  <si>
    <t>HXG (Client A) Renault Kangoo Z.E. 2014</t>
  </si>
  <si>
    <t>HXH (Client A) Renault Kangoo Z.E. 2014</t>
  </si>
  <si>
    <t>HXK (Client A) Renault Kangoo Z.E. 2014</t>
  </si>
  <si>
    <t>HXL (Client A) Renault Kangoo Z.E. 2014</t>
  </si>
  <si>
    <t>HXM (Client A) Renault Kangoo Z.E. 2014</t>
  </si>
  <si>
    <t>HXN (Client A) Renault Kangoo Z.E. 2014</t>
  </si>
  <si>
    <t>HXO (Client A) Renault Kangoo Z.E. 2014</t>
  </si>
  <si>
    <t>HXP (Client A) Renault Kangoo Z.E. 2014</t>
  </si>
  <si>
    <t>HXR (Client A) Renault Kangoo Z.E. 2014</t>
  </si>
  <si>
    <t>HXS (Client A) Renault Kangoo Z.E. 2014</t>
  </si>
  <si>
    <t>HXT (Client A) Renault Kangoo Z.E. 2014</t>
  </si>
  <si>
    <t>HXU (Client A) Renault Kangoo Z.E. 2014</t>
  </si>
  <si>
    <t>HXV (Client A) Renault Kangoo Z.E. 2014</t>
  </si>
  <si>
    <t>HXW (Client A) Renault Kangoo Z.E. 2014</t>
  </si>
  <si>
    <t>HXX (Client A) Renault Kangoo Z.E. 2014</t>
  </si>
  <si>
    <t>HXZ (Client A) Renault Kangoo Z.E. 2014</t>
  </si>
  <si>
    <t>HYA (Client A) Renault Kangoo Z.E. 2014</t>
  </si>
  <si>
    <t>HYC (Client A) Renault Kangoo Z.E. 2014</t>
  </si>
  <si>
    <t>HYJ (Client A) Renault Kangoo Z.E. 2014</t>
  </si>
  <si>
    <t>HZT (Client A) Renault Kangoo Z.E. 2014</t>
  </si>
  <si>
    <t>HZV (Client A) Renault Kangoo Z.E. 2014</t>
  </si>
  <si>
    <t>HZX (Client A) Renault Kangoo Z.E. 2014</t>
  </si>
  <si>
    <t>HZZ (Client A) Renault Kangoo Z.E. 2014</t>
  </si>
  <si>
    <t>JCU (Client A) Renault Kangoo Z.E. 2014</t>
  </si>
  <si>
    <t>JDK (Client A) Renault Kangoo Z.E. 2014</t>
  </si>
  <si>
    <t>PFJ (Client A) Renault Kangoo Z.E. 2014</t>
  </si>
  <si>
    <t>Client A average</t>
  </si>
  <si>
    <t>FKE (Client C) Nissan eNV200 2014</t>
  </si>
  <si>
    <t>FKF (Client C)  Nissan eNV200 2014</t>
  </si>
  <si>
    <t>FKH (diverse clients) Nissan eNV200 2014</t>
  </si>
  <si>
    <t>FKJ (Client C) Nissan eNV200 2014</t>
  </si>
  <si>
    <t>FKK (Client C) Nissan eNV200 2014</t>
  </si>
  <si>
    <t>All Gnewt Cargo vehicles progressively fitted with Fleetcarma fleet management software and hardware are included</t>
  </si>
  <si>
    <t>All Gnewt Cargo vehicles, which were fitted with Fleetcarma software and hardware, are included</t>
  </si>
  <si>
    <t>All clients total</t>
  </si>
  <si>
    <t>Fleetcarma share in %</t>
  </si>
  <si>
    <t>TNT total</t>
  </si>
  <si>
    <t>Client A total</t>
  </si>
  <si>
    <t>Client B total</t>
  </si>
  <si>
    <t>Client C total</t>
  </si>
  <si>
    <t>Fleetcarma data of distance per client</t>
  </si>
  <si>
    <t>Total distance Fleetcarma fleet (km)</t>
  </si>
  <si>
    <t>Total distance all fleet (km)</t>
  </si>
  <si>
    <t>n.a.</t>
  </si>
  <si>
    <t>Distance analysis</t>
  </si>
  <si>
    <t>BEFORE Hermes</t>
  </si>
  <si>
    <t>Vans/ Trucks</t>
  </si>
  <si>
    <t>Annual distance in km</t>
  </si>
  <si>
    <t>Parcels delivered during year</t>
  </si>
  <si>
    <t>Distance in km/ parcel</t>
  </si>
  <si>
    <t>total annual distance in km</t>
  </si>
  <si>
    <t>Total</t>
  </si>
  <si>
    <t>AFTER Gnewt Cargo Hermes business</t>
  </si>
  <si>
    <t>Truck</t>
  </si>
  <si>
    <t>Electric van</t>
  </si>
  <si>
    <t>Before-After % reduction</t>
  </si>
  <si>
    <t>Total reduction in km</t>
  </si>
  <si>
    <t>BEFORE Client A</t>
  </si>
  <si>
    <t>AFTER Gnewt Cargo Client A business</t>
  </si>
  <si>
    <t>mpg</t>
  </si>
  <si>
    <t>l/100km</t>
  </si>
  <si>
    <t>Litres/year</t>
  </si>
  <si>
    <t>Litres/ parcel</t>
  </si>
  <si>
    <t>kgCO2e/ parcel</t>
  </si>
  <si>
    <t>Total annual kg CO2</t>
  </si>
  <si>
    <t>Total litres/year</t>
  </si>
  <si>
    <t>Total reduction in kg CO2</t>
  </si>
  <si>
    <t>Total parcels delivered</t>
  </si>
  <si>
    <t>Average number of parcels per day</t>
  </si>
  <si>
    <t>Total miles driven in one year</t>
  </si>
  <si>
    <t>Average miles per van per day</t>
  </si>
  <si>
    <t>Average metres per parcel</t>
  </si>
  <si>
    <t>Average completion rate in %</t>
  </si>
  <si>
    <t>Average time spent per parcel in min.</t>
  </si>
  <si>
    <t>Original KPI data Client A</t>
  </si>
  <si>
    <t>Average completion rate in % = Percentage of parcels delivered on first attempt</t>
  </si>
  <si>
    <t>Data are calculated as total or average over a duration of one year for each van</t>
  </si>
  <si>
    <t>Gnewt Cargo deliveries for the main client</t>
  </si>
  <si>
    <t>NOx g/parcel</t>
  </si>
  <si>
    <t>PM10 g/parcel</t>
  </si>
  <si>
    <t>Air quality: Reduction in emissions of air pollutants</t>
  </si>
  <si>
    <t>Electric van (tailpipe only)</t>
  </si>
  <si>
    <r>
      <t>CO</t>
    </r>
    <r>
      <rPr>
        <b/>
        <vertAlign val="subscript"/>
        <sz val="26"/>
        <color theme="1"/>
        <rFont val="Calibri (Body)"/>
      </rPr>
      <t>2</t>
    </r>
    <r>
      <rPr>
        <b/>
        <sz val="26"/>
        <color theme="1"/>
        <rFont val="Calibri"/>
        <scheme val="minor"/>
      </rPr>
      <t xml:space="preserve"> emissions reduction </t>
    </r>
  </si>
  <si>
    <t>CO2-diesel fuel conversion factor method: Tier 1 only, calculated using the DEFRA 2016 emission factors for trucks</t>
  </si>
  <si>
    <t>Number of vehicles - Vans/ Trucks</t>
  </si>
  <si>
    <t>Average fuel use in mpg</t>
  </si>
  <si>
    <t>Average fuel use in l/100km</t>
  </si>
  <si>
    <t>g/km</t>
  </si>
  <si>
    <t>NOx</t>
  </si>
  <si>
    <t>PM10</t>
  </si>
  <si>
    <t>Diesel truck</t>
  </si>
  <si>
    <t>Diesel van</t>
  </si>
  <si>
    <t>Source: National Atmospheric Emission Inventory</t>
  </si>
  <si>
    <t>Emission factors for air pollutants</t>
  </si>
  <si>
    <t>Air pollutant data are calculated by multiplying the distance per parcel with the emission factor of the average UK fleet for the same vehicle type used by Client A and the Gnewt Cargo logistics chain</t>
  </si>
  <si>
    <t>Before = 49 diesel van</t>
  </si>
  <si>
    <t>After: 4 diesel trucks</t>
  </si>
  <si>
    <t>After: 49 electric vans</t>
  </si>
  <si>
    <t>After: Total all vehicles</t>
  </si>
  <si>
    <t>Before-After reduction in %</t>
  </si>
  <si>
    <t>Distance/year</t>
  </si>
  <si>
    <t>km</t>
  </si>
  <si>
    <t>Electric energy used</t>
  </si>
  <si>
    <t>kWh/year</t>
  </si>
  <si>
    <t>kWh/km</t>
  </si>
  <si>
    <t>Conversion factor</t>
  </si>
  <si>
    <t>kgoe/kWh</t>
  </si>
  <si>
    <t xml:space="preserve">Total </t>
  </si>
  <si>
    <t>litres/year</t>
  </si>
  <si>
    <t>goe/litre</t>
  </si>
  <si>
    <t>Total energy use</t>
  </si>
  <si>
    <t>kgoe/year</t>
  </si>
  <si>
    <t>Results energy per km</t>
  </si>
  <si>
    <t>goe/km</t>
  </si>
  <si>
    <t>Results energy per parcel</t>
  </si>
  <si>
    <t>goe/parcel</t>
  </si>
  <si>
    <t>Energy use for diesel and electric freight: Gnewt Cargo and Client A comparison per day</t>
  </si>
  <si>
    <t>Fleet</t>
  </si>
  <si>
    <t>Indicator</t>
  </si>
  <si>
    <t>Unit</t>
  </si>
  <si>
    <t>Data are calculated as total or average over a duration of one year for all vans and trucks</t>
  </si>
  <si>
    <t>The results are expressed in total energy use, and energy use efficiency per parcel, comparing the situation of the Client A before and after joining the Gnewt Cargo business</t>
  </si>
  <si>
    <t>goe/km = Average energy use per kilometre, calculated in grams of oil equivalent, allowing the comparison of diesel fuel and electric energy usage</t>
  </si>
  <si>
    <t>Energy data are calculated by using IEA (2016)* conversion factors for diesel fuel and electricity use data, converting litre diesel in grams of oil equivalent for fuel, and converting kWh in grams of oil equivalent for electricity</t>
  </si>
  <si>
    <t>* Source: IEA - International Energy Agency (2016) Key World Energy Statistics. http://www.iea.org/publications/freepublications/publication/KeyWorld2016.pdf</t>
  </si>
  <si>
    <t>Vehicle description: ID, (Client), Type, Year</t>
  </si>
  <si>
    <t xml:space="preserve">Fleetcarma monthly dataset </t>
  </si>
  <si>
    <t>Reporting period 1 July 2015 - 31 Dec 2015, retrieved on 2 Feb 2016</t>
  </si>
  <si>
    <t>Average data at the end of each month is a mean value for all fleetcarma vans for the whole month</t>
  </si>
  <si>
    <t>Data for each vehicle are sums or averages calculated for the duration of one month for each van</t>
  </si>
  <si>
    <t>Gnewt Cargo deliveries for all main clients</t>
  </si>
  <si>
    <t>Reporting period 1 July 2015 - 30 June 2016</t>
  </si>
  <si>
    <t>Data are calculated as total over a duration of one year for all vans, running for a specific client</t>
  </si>
  <si>
    <t>Due to the progressive implementation of the Fleetcarma system, not the whole fleet is accounted for all clients and for the whole year. The gap is calculated as a share of the total fleet distance for Client A.</t>
  </si>
  <si>
    <t>The share of Fleetcarma vehicles in total distance driven is estimated at 80-85% of the whole Gnewt Cargo fleet distance</t>
  </si>
  <si>
    <t>Notes:</t>
  </si>
  <si>
    <t xml:space="preserve">Annual Fleet Summary Report Gnewt Cargo </t>
  </si>
  <si>
    <t>Reporting period: 1st July 2015-30 June 2016</t>
  </si>
  <si>
    <t>Fleetcarma dataset was extracted from the server (retrieved) on 21 July 2016</t>
  </si>
  <si>
    <t>Fleetcarma is a telematics system that is collecting vehicle data from the electric vans, and store it in a central server</t>
  </si>
  <si>
    <t>Notes</t>
  </si>
  <si>
    <t>Name</t>
  </si>
  <si>
    <t>ShortName</t>
  </si>
  <si>
    <t>Theme</t>
  </si>
  <si>
    <t>Transport</t>
  </si>
  <si>
    <t>Sub-theme</t>
  </si>
  <si>
    <t>Freight</t>
  </si>
  <si>
    <t>Title</t>
  </si>
  <si>
    <t>Description</t>
  </si>
  <si>
    <t>Subject</t>
  </si>
  <si>
    <t>Subject.keyword</t>
  </si>
  <si>
    <t>Publisher</t>
  </si>
  <si>
    <t>GLA</t>
  </si>
  <si>
    <t>Date.available</t>
  </si>
  <si>
    <t>Creator</t>
  </si>
  <si>
    <t>Gnewt Cargo Ltd</t>
  </si>
  <si>
    <t>Date.created</t>
  </si>
  <si>
    <t>Coverage.spatial</t>
  </si>
  <si>
    <t>Central London</t>
  </si>
  <si>
    <t>Coverage.temporal</t>
  </si>
  <si>
    <t>Type</t>
  </si>
  <si>
    <t>Language</t>
  </si>
  <si>
    <t>English</t>
  </si>
  <si>
    <t>Rights</t>
  </si>
  <si>
    <t>More info</t>
  </si>
  <si>
    <t>Download from</t>
  </si>
  <si>
    <t>Original dataset</t>
  </si>
  <si>
    <t>Measure</t>
  </si>
  <si>
    <t>Numbers, text</t>
  </si>
  <si>
    <t>Warnings/Notes</t>
  </si>
  <si>
    <t>Data of demonstrator Agile 2</t>
  </si>
  <si>
    <t>Data of the GLA demonstrator Agile Logistics 2: IT solutions for parcel deliveries with electric vehicles in Central London</t>
  </si>
  <si>
    <t>IT solutions for parcel deliveries with electric vehicles in Central London</t>
  </si>
  <si>
    <t>Data and samples of IT solutions suited to be used for electric van delivery trips performed by Gnewt Cargo in the period 1st July 2015 to 30 June 2016 during the Agile Cat 2 demonstrator project</t>
  </si>
  <si>
    <t>Urban Logistics, electric vans, Low Carbon Vehicles, IT solutions</t>
  </si>
  <si>
    <t xml:space="preserve">1st July 2015 to 30 June 2016 </t>
  </si>
  <si>
    <t>Daily, monthly, annually</t>
  </si>
  <si>
    <t>Transport performance data, IT data, energy data, emission data</t>
  </si>
  <si>
    <t xml:space="preserve">See definitions in Notes included in spreadsheet </t>
  </si>
  <si>
    <t>See Notes inserted above and below Tables, and in the last spreadsheet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</si>
</sst>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3">
    <font>
      <sz val="12"/>
      <color theme="1"/>
      <name val="Calibri"/>
      <family val="2"/>
      <scheme val="minor"/>
    </font>
    <font>
      <b/>
      <sz val="12"/>
      <color theme="1"/>
      <name val="Calibri"/>
      <family val="2"/>
      <scheme val="minor"/>
    </font>
    <font>
      <b/>
      <sz val="26"/>
      <color theme="1"/>
      <name val="Calibri"/>
      <scheme val="minor"/>
    </font>
    <font>
      <u/>
      <sz val="12"/>
      <color theme="10"/>
      <name val="Calibri"/>
      <family val="2"/>
      <scheme val="minor"/>
    </font>
    <font>
      <u/>
      <sz val="12"/>
      <color theme="11"/>
      <name val="Calibri"/>
      <family val="2"/>
      <scheme val="minor"/>
    </font>
    <font>
      <i/>
      <sz val="12"/>
      <color theme="1"/>
      <name val="Calibri"/>
      <scheme val="minor"/>
    </font>
    <font>
      <b/>
      <sz val="12"/>
      <color rgb="FF000000"/>
      <name val="Calibri"/>
      <family val="2"/>
      <scheme val="minor"/>
    </font>
    <font>
      <sz val="12"/>
      <color rgb="FF000000"/>
      <name val="Calibri"/>
      <family val="2"/>
      <scheme val="minor"/>
    </font>
    <font>
      <i/>
      <sz val="12"/>
      <color rgb="FF000000"/>
      <name val="Calibri"/>
      <scheme val="minor"/>
    </font>
    <font>
      <b/>
      <sz val="11"/>
      <color theme="1"/>
      <name val="Calibri"/>
      <scheme val="minor"/>
    </font>
    <font>
      <b/>
      <vertAlign val="subscript"/>
      <sz val="26"/>
      <color theme="1"/>
      <name val="Calibri (Body)"/>
    </font>
    <font>
      <sz val="10"/>
      <name val="Calibri"/>
      <family val="2"/>
      <scheme val="minor"/>
    </font>
    <font>
      <sz val="12"/>
      <color rgb="FF313231"/>
      <name val="Calibri"/>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53">
    <xf numFmtId="0" fontId="0" fillId="0" borderId="0" xfId="0"/>
    <xf numFmtId="22" fontId="0" fillId="0" borderId="0" xfId="0" applyNumberFormat="1"/>
    <xf numFmtId="0" fontId="0" fillId="0" borderId="0" xfId="0" applyAlignment="1">
      <alignment wrapText="1"/>
    </xf>
    <xf numFmtId="0" fontId="1" fillId="0" borderId="0" xfId="0" applyFont="1"/>
    <xf numFmtId="0" fontId="2" fillId="0" borderId="0" xfId="0" applyFont="1"/>
    <xf numFmtId="1" fontId="0" fillId="0" borderId="0" xfId="0" applyNumberFormat="1"/>
    <xf numFmtId="0" fontId="0" fillId="0" borderId="0" xfId="0" applyAlignment="1">
      <alignment horizontal="right"/>
    </xf>
    <xf numFmtId="0" fontId="1" fillId="0" borderId="0" xfId="0" applyFont="1" applyAlignment="1">
      <alignment wrapText="1"/>
    </xf>
    <xf numFmtId="0" fontId="5" fillId="0" borderId="0" xfId="0" applyFont="1" applyAlignment="1"/>
    <xf numFmtId="0" fontId="5" fillId="0" borderId="0" xfId="0" applyFont="1"/>
    <xf numFmtId="0" fontId="0" fillId="0" borderId="1" xfId="0" applyBorder="1"/>
    <xf numFmtId="1" fontId="0" fillId="0" borderId="1" xfId="0" applyNumberFormat="1" applyBorder="1"/>
    <xf numFmtId="164" fontId="0" fillId="0" borderId="0" xfId="0" applyNumberFormat="1"/>
    <xf numFmtId="0" fontId="6" fillId="0" borderId="0" xfId="0" applyFont="1"/>
    <xf numFmtId="0" fontId="7" fillId="0" borderId="0" xfId="0" applyFont="1"/>
    <xf numFmtId="164" fontId="0" fillId="0" borderId="1" xfId="0" applyNumberFormat="1" applyBorder="1"/>
    <xf numFmtId="0" fontId="8" fillId="0" borderId="0" xfId="0" applyFont="1"/>
    <xf numFmtId="0" fontId="1" fillId="0" borderId="2" xfId="0" applyFont="1" applyBorder="1"/>
    <xf numFmtId="1" fontId="1" fillId="0" borderId="2" xfId="0" applyNumberFormat="1" applyFont="1" applyBorder="1" applyAlignment="1">
      <alignment wrapText="1"/>
    </xf>
    <xf numFmtId="0" fontId="1" fillId="0" borderId="2" xfId="0" applyFont="1" applyBorder="1" applyAlignment="1">
      <alignment wrapText="1"/>
    </xf>
    <xf numFmtId="0" fontId="0" fillId="0" borderId="3" xfId="0" applyBorder="1" applyAlignment="1">
      <alignment horizontal="right"/>
    </xf>
    <xf numFmtId="1" fontId="0" fillId="0" borderId="3" xfId="0" applyNumberFormat="1" applyBorder="1"/>
    <xf numFmtId="0" fontId="0" fillId="0" borderId="3" xfId="0" applyBorder="1"/>
    <xf numFmtId="0" fontId="0" fillId="0" borderId="4" xfId="0" applyBorder="1" applyAlignment="1">
      <alignment horizontal="right"/>
    </xf>
    <xf numFmtId="1" fontId="0" fillId="0" borderId="4" xfId="0" applyNumberFormat="1" applyBorder="1"/>
    <xf numFmtId="0" fontId="0" fillId="0" borderId="4" xfId="0" applyBorder="1"/>
    <xf numFmtId="0" fontId="0" fillId="2" borderId="3" xfId="0" applyFill="1" applyBorder="1" applyAlignment="1">
      <alignment horizontal="right"/>
    </xf>
    <xf numFmtId="1" fontId="0" fillId="2" borderId="3" xfId="0" applyNumberFormat="1" applyFill="1" applyBorder="1"/>
    <xf numFmtId="0" fontId="0" fillId="2" borderId="3" xfId="0" applyFill="1" applyBorder="1"/>
    <xf numFmtId="0" fontId="0" fillId="2" borderId="4" xfId="0" applyFill="1" applyBorder="1" applyAlignment="1">
      <alignment horizontal="right"/>
    </xf>
    <xf numFmtId="1" fontId="0" fillId="2" borderId="4" xfId="0" applyNumberFormat="1" applyFill="1" applyBorder="1"/>
    <xf numFmtId="1" fontId="0" fillId="0" borderId="4" xfId="0" applyNumberFormat="1" applyBorder="1" applyAlignment="1">
      <alignment horizontal="right"/>
    </xf>
    <xf numFmtId="0" fontId="1" fillId="2" borderId="3" xfId="0" applyFont="1" applyFill="1" applyBorder="1" applyAlignment="1">
      <alignment wrapText="1"/>
    </xf>
    <xf numFmtId="0" fontId="0" fillId="2" borderId="4" xfId="0" applyFill="1" applyBorder="1"/>
    <xf numFmtId="0" fontId="0" fillId="0" borderId="2" xfId="0" applyBorder="1"/>
    <xf numFmtId="20" fontId="0" fillId="0" borderId="4" xfId="0" applyNumberFormat="1" applyBorder="1"/>
    <xf numFmtId="9" fontId="0" fillId="2" borderId="3" xfId="0" applyNumberFormat="1" applyFill="1" applyBorder="1"/>
    <xf numFmtId="164" fontId="0" fillId="0" borderId="3" xfId="0" applyNumberFormat="1" applyBorder="1"/>
    <xf numFmtId="164" fontId="0" fillId="2" borderId="3" xfId="0" applyNumberFormat="1" applyFill="1" applyBorder="1"/>
    <xf numFmtId="0" fontId="0" fillId="0" borderId="0" xfId="0" applyFill="1" applyBorder="1" applyAlignment="1">
      <alignment wrapText="1"/>
    </xf>
    <xf numFmtId="0" fontId="9" fillId="0" borderId="0" xfId="0" applyFont="1" applyFill="1" applyBorder="1" applyAlignment="1">
      <alignment wrapText="1"/>
    </xf>
    <xf numFmtId="0" fontId="11" fillId="0" borderId="2" xfId="0" applyFont="1" applyFill="1" applyBorder="1" applyAlignment="1">
      <alignment horizontal="right"/>
    </xf>
    <xf numFmtId="0" fontId="11" fillId="0" borderId="4" xfId="0" applyFont="1" applyFill="1" applyBorder="1" applyAlignment="1">
      <alignment horizontal="right"/>
    </xf>
    <xf numFmtId="0" fontId="11" fillId="0" borderId="2" xfId="0" applyFont="1" applyFill="1" applyBorder="1" applyAlignment="1">
      <alignment horizontal="center"/>
    </xf>
    <xf numFmtId="164" fontId="11" fillId="0" borderId="3" xfId="0" applyNumberFormat="1" applyFont="1" applyFill="1" applyBorder="1" applyAlignment="1">
      <alignment horizontal="center"/>
    </xf>
    <xf numFmtId="164" fontId="11" fillId="0" borderId="4" xfId="0" applyNumberFormat="1" applyFont="1" applyFill="1" applyBorder="1" applyAlignment="1">
      <alignment horizontal="center"/>
    </xf>
    <xf numFmtId="0" fontId="1" fillId="0" borderId="2" xfId="0" applyFont="1" applyBorder="1" applyAlignment="1">
      <alignment horizontal="left" wrapText="1"/>
    </xf>
    <xf numFmtId="165" fontId="0" fillId="0" borderId="4" xfId="0" applyNumberFormat="1" applyBorder="1"/>
    <xf numFmtId="165" fontId="0" fillId="2" borderId="3" xfId="0" applyNumberFormat="1" applyFill="1" applyBorder="1"/>
    <xf numFmtId="0" fontId="5" fillId="0" borderId="0" xfId="0" applyFont="1" applyAlignment="1">
      <alignment vertical="center"/>
    </xf>
    <xf numFmtId="0" fontId="1" fillId="0" borderId="0" xfId="0" applyFont="1" applyAlignment="1">
      <alignment horizontal="right"/>
    </xf>
    <xf numFmtId="0" fontId="12" fillId="0" borderId="0" xfId="0" applyFont="1"/>
    <xf numFmtId="15" fontId="7" fillId="0" borderId="0" xfId="0" applyNumberFormat="1" applyFont="1" applyAlignment="1">
      <alignment horizontal="left"/>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solidFill>
                <a:latin typeface="+mn-lt"/>
                <a:ea typeface="+mn-ea"/>
                <a:cs typeface="+mn-cs"/>
              </a:defRPr>
            </a:pPr>
            <a:r>
              <a:rPr lang="en-US"/>
              <a:t>Total distance Fleetcarma fleet per client (%)</a:t>
            </a:r>
          </a:p>
        </c:rich>
      </c:tx>
      <c:layout/>
      <c:overlay val="0"/>
      <c:spPr>
        <a:noFill/>
        <a:ln>
          <a:noFill/>
        </a:ln>
        <a:effectLst/>
      </c:spPr>
    </c:title>
    <c:autoTitleDeleted val="0"/>
    <c:plotArea>
      <c:layout/>
      <c:pieChart>
        <c:varyColors val="1"/>
        <c:ser>
          <c:idx val="0"/>
          <c:order val="0"/>
          <c:tx>
            <c:strRef>
              <c:f>'Distance per client'!$D$10</c:f>
              <c:strCache>
                <c:ptCount val="1"/>
                <c:pt idx="0">
                  <c:v>Total distance Fleetcarma fleet (km)</c:v>
                </c:pt>
              </c:strCache>
            </c:strRef>
          </c:tx>
          <c:dPt>
            <c:idx val="0"/>
            <c:bubble3D val="0"/>
            <c:spPr>
              <a:solidFill>
                <a:srgbClr val="92D050"/>
              </a:solidFill>
              <a:ln w="19050">
                <a:solidFill>
                  <a:schemeClr val="lt1"/>
                </a:solidFill>
              </a:ln>
              <a:effectLst/>
            </c:spPr>
          </c:dPt>
          <c:dPt>
            <c:idx val="1"/>
            <c:bubble3D val="0"/>
            <c:spPr>
              <a:solidFill>
                <a:schemeClr val="accent5"/>
              </a:solidFill>
              <a:ln w="19050">
                <a:solidFill>
                  <a:schemeClr val="lt1"/>
                </a:solidFill>
              </a:ln>
              <a:effectLst/>
            </c:spPr>
          </c:dPt>
          <c:dPt>
            <c:idx val="2"/>
            <c:bubble3D val="0"/>
            <c:spPr>
              <a:solidFill>
                <a:schemeClr val="accent6">
                  <a:lumMod val="75000"/>
                </a:schemeClr>
              </a:solidFill>
              <a:ln w="19050">
                <a:solidFill>
                  <a:schemeClr val="lt1"/>
                </a:solidFill>
              </a:ln>
              <a:effectLst/>
            </c:spPr>
          </c:dPt>
          <c:dPt>
            <c:idx val="3"/>
            <c:bubble3D val="0"/>
            <c:spPr>
              <a:solidFill>
                <a:srgbClr val="FFC000"/>
              </a:solidFill>
              <a:ln w="19050">
                <a:solidFill>
                  <a:schemeClr val="lt1"/>
                </a:solidFill>
              </a:ln>
              <a:effectLst/>
            </c:spPr>
          </c:dPt>
          <c:dLbls>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'Distance per client'!$C$11:$C$14</c:f>
              <c:strCache>
                <c:ptCount val="4"/>
                <c:pt idx="0">
                  <c:v>Client A total</c:v>
                </c:pt>
                <c:pt idx="1">
                  <c:v>Client C total</c:v>
                </c:pt>
                <c:pt idx="2">
                  <c:v>TNT total</c:v>
                </c:pt>
                <c:pt idx="3">
                  <c:v>Client B total</c:v>
                </c:pt>
              </c:strCache>
            </c:strRef>
          </c:cat>
          <c:val>
            <c:numRef>
              <c:f>'Distance per client'!$D$11:$D$14</c:f>
              <c:numCache>
                <c:formatCode>0</c:formatCode>
                <c:ptCount val="4"/>
                <c:pt idx="0">
                  <c:v>193723.59999999998</c:v>
                </c:pt>
                <c:pt idx="1">
                  <c:v>50035.5</c:v>
                </c:pt>
                <c:pt idx="2">
                  <c:v>35378.468888888885</c:v>
                </c:pt>
                <c:pt idx="3">
                  <c:v>33234.800000000003</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mn-lt"/>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419100</xdr:colOff>
      <xdr:row>9</xdr:row>
      <xdr:rowOff>6350</xdr:rowOff>
    </xdr:from>
    <xdr:to>
      <xdr:col>15</xdr:col>
      <xdr:colOff>304800</xdr:colOff>
      <xdr:row>35</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7"/>
  <sheetViews>
    <sheetView tabSelected="1" zoomScaleNormal="100" zoomScalePageLayoutView="125" workbookViewId="0"/>
  </sheetViews>
  <sheetFormatPr defaultColWidth="11" defaultRowHeight="15.75"/>
  <cols>
    <col min="1" max="1" width="17.875" customWidth="1"/>
    <col min="2" max="2" width="79.125" customWidth="1"/>
  </cols>
  <sheetData>
    <row r="2" spans="1:2">
      <c r="A2" s="14"/>
      <c r="B2" s="14"/>
    </row>
    <row r="3" spans="1:2">
      <c r="A3" s="13" t="s">
        <v>311</v>
      </c>
      <c r="B3" s="14" t="s">
        <v>341</v>
      </c>
    </row>
    <row r="4" spans="1:2">
      <c r="A4" s="13" t="s">
        <v>312</v>
      </c>
      <c r="B4" s="14" t="s">
        <v>340</v>
      </c>
    </row>
    <row r="5" spans="1:2">
      <c r="A5" s="13"/>
      <c r="B5" s="14"/>
    </row>
    <row r="6" spans="1:2">
      <c r="A6" s="13"/>
      <c r="B6" s="14"/>
    </row>
    <row r="7" spans="1:2">
      <c r="A7" s="13"/>
      <c r="B7" s="14"/>
    </row>
    <row r="8" spans="1:2">
      <c r="A8" s="13" t="s">
        <v>313</v>
      </c>
      <c r="B8" s="14" t="s">
        <v>314</v>
      </c>
    </row>
    <row r="9" spans="1:2">
      <c r="A9" s="13" t="s">
        <v>315</v>
      </c>
      <c r="B9" s="14" t="s">
        <v>316</v>
      </c>
    </row>
    <row r="10" spans="1:2">
      <c r="A10" s="13"/>
      <c r="B10" s="14"/>
    </row>
    <row r="11" spans="1:2">
      <c r="A11" s="13" t="s">
        <v>317</v>
      </c>
      <c r="B11" s="51" t="s">
        <v>342</v>
      </c>
    </row>
    <row r="12" spans="1:2">
      <c r="A12" s="13" t="s">
        <v>318</v>
      </c>
      <c r="B12" s="14" t="s">
        <v>343</v>
      </c>
    </row>
    <row r="13" spans="1:2">
      <c r="A13" s="13" t="s">
        <v>319</v>
      </c>
      <c r="B13" s="14" t="s">
        <v>316</v>
      </c>
    </row>
    <row r="14" spans="1:2">
      <c r="A14" s="13" t="s">
        <v>320</v>
      </c>
      <c r="B14" s="14" t="s">
        <v>344</v>
      </c>
    </row>
    <row r="15" spans="1:2">
      <c r="A15" s="13" t="s">
        <v>321</v>
      </c>
      <c r="B15" s="14" t="s">
        <v>322</v>
      </c>
    </row>
    <row r="16" spans="1:2">
      <c r="A16" s="13" t="s">
        <v>323</v>
      </c>
      <c r="B16" s="14" t="s">
        <v>345</v>
      </c>
    </row>
    <row r="17" spans="1:2">
      <c r="A17" s="13" t="s">
        <v>324</v>
      </c>
      <c r="B17" s="14" t="s">
        <v>325</v>
      </c>
    </row>
    <row r="18" spans="1:2">
      <c r="A18" s="13" t="s">
        <v>326</v>
      </c>
      <c r="B18" s="52">
        <v>42885</v>
      </c>
    </row>
    <row r="19" spans="1:2">
      <c r="A19" s="13" t="s">
        <v>327</v>
      </c>
      <c r="B19" s="14" t="s">
        <v>328</v>
      </c>
    </row>
    <row r="20" spans="1:2">
      <c r="A20" s="13" t="s">
        <v>329</v>
      </c>
      <c r="B20" s="14" t="s">
        <v>346</v>
      </c>
    </row>
    <row r="21" spans="1:2">
      <c r="A21" s="13" t="s">
        <v>330</v>
      </c>
      <c r="B21" s="14" t="s">
        <v>347</v>
      </c>
    </row>
    <row r="22" spans="1:2">
      <c r="A22" s="13" t="s">
        <v>331</v>
      </c>
      <c r="B22" s="14" t="s">
        <v>332</v>
      </c>
    </row>
    <row r="23" spans="1:2">
      <c r="A23" s="13" t="s">
        <v>333</v>
      </c>
      <c r="B23" s="14" t="s">
        <v>325</v>
      </c>
    </row>
    <row r="24" spans="1:2">
      <c r="A24" s="13" t="s">
        <v>334</v>
      </c>
      <c r="B24" s="14" t="s">
        <v>348</v>
      </c>
    </row>
    <row r="25" spans="1:2">
      <c r="A25" s="13" t="s">
        <v>335</v>
      </c>
      <c r="B25" s="14" t="s">
        <v>336</v>
      </c>
    </row>
    <row r="26" spans="1:2">
      <c r="A26" s="13" t="s">
        <v>337</v>
      </c>
      <c r="B26" s="14" t="s">
        <v>338</v>
      </c>
    </row>
    <row r="27" spans="1:2">
      <c r="A27" s="13" t="s">
        <v>339</v>
      </c>
      <c r="B27" s="14" t="s">
        <v>349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7"/>
  <sheetViews>
    <sheetView workbookViewId="0">
      <selection activeCell="B27" sqref="B27"/>
    </sheetView>
  </sheetViews>
  <sheetFormatPr defaultColWidth="11" defaultRowHeight="15.75"/>
  <sheetData>
    <row r="2" spans="2:2">
      <c r="B2" s="3" t="s">
        <v>310</v>
      </c>
    </row>
    <row r="3" spans="2:2">
      <c r="B3" s="13" t="s">
        <v>127</v>
      </c>
    </row>
    <row r="5" spans="2:2">
      <c r="B5" s="14" t="s">
        <v>120</v>
      </c>
    </row>
    <row r="6" spans="2:2">
      <c r="B6" s="14" t="s">
        <v>121</v>
      </c>
    </row>
    <row r="7" spans="2:2">
      <c r="B7" s="14" t="s">
        <v>122</v>
      </c>
    </row>
    <row r="8" spans="2:2">
      <c r="B8" s="14" t="s">
        <v>123</v>
      </c>
    </row>
    <row r="9" spans="2:2">
      <c r="B9" s="14" t="s">
        <v>124</v>
      </c>
    </row>
    <row r="10" spans="2:2">
      <c r="B10" s="14" t="s">
        <v>125</v>
      </c>
    </row>
    <row r="11" spans="2:2">
      <c r="B11" s="14" t="s">
        <v>126</v>
      </c>
    </row>
    <row r="12" spans="2:2">
      <c r="B12" s="14" t="s">
        <v>128</v>
      </c>
    </row>
    <row r="13" spans="2:2">
      <c r="B13" s="14" t="s">
        <v>130</v>
      </c>
    </row>
    <row r="14" spans="2:2">
      <c r="B14" s="14" t="s">
        <v>129</v>
      </c>
    </row>
    <row r="15" spans="2:2">
      <c r="B15" s="14" t="s">
        <v>143</v>
      </c>
    </row>
    <row r="16" spans="2:2">
      <c r="B16" s="14" t="s">
        <v>245</v>
      </c>
    </row>
    <row r="17" spans="2:2">
      <c r="B17" s="14"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62"/>
  <sheetViews>
    <sheetView zoomScaleNormal="100" zoomScalePageLayoutView="125" workbookViewId="0">
      <selection activeCell="A2" sqref="A2"/>
    </sheetView>
  </sheetViews>
  <sheetFormatPr defaultColWidth="11" defaultRowHeight="15.75"/>
  <cols>
    <col min="1" max="1" width="39.375" customWidth="1"/>
    <col min="2" max="2" width="13.125" customWidth="1"/>
    <col min="4" max="4" width="12.5" customWidth="1"/>
    <col min="9" max="9" width="12.375" customWidth="1"/>
    <col min="11" max="11" width="15.875" customWidth="1"/>
  </cols>
  <sheetData>
    <row r="2" spans="1:11" ht="33.75">
      <c r="B2" s="4" t="s">
        <v>296</v>
      </c>
    </row>
    <row r="3" spans="1:11">
      <c r="B3" s="8" t="s">
        <v>297</v>
      </c>
    </row>
    <row r="4" spans="1:11">
      <c r="B4" s="8" t="s">
        <v>309</v>
      </c>
    </row>
    <row r="5" spans="1:11">
      <c r="B5" s="9" t="s">
        <v>299</v>
      </c>
    </row>
    <row r="6" spans="1:11">
      <c r="B6" s="9" t="s">
        <v>298</v>
      </c>
    </row>
    <row r="7" spans="1:11">
      <c r="B7" s="16" t="s">
        <v>202</v>
      </c>
    </row>
    <row r="8" spans="1:11">
      <c r="B8" s="16" t="s">
        <v>142</v>
      </c>
    </row>
    <row r="10" spans="1:11">
      <c r="A10" s="3" t="s">
        <v>15</v>
      </c>
    </row>
    <row r="11" spans="1:11" s="7" customFormat="1" ht="47.25">
      <c r="A11" s="7" t="s">
        <v>0</v>
      </c>
      <c r="B11" s="7" t="s">
        <v>1</v>
      </c>
      <c r="C11" s="7" t="s">
        <v>2</v>
      </c>
      <c r="D11" s="7" t="s">
        <v>3</v>
      </c>
      <c r="E11" s="7" t="s">
        <v>4</v>
      </c>
      <c r="F11" s="7" t="s">
        <v>5</v>
      </c>
      <c r="G11" s="7" t="s">
        <v>6</v>
      </c>
      <c r="H11" s="7" t="s">
        <v>7</v>
      </c>
      <c r="I11" s="7" t="s">
        <v>8</v>
      </c>
      <c r="J11" s="7" t="s">
        <v>9</v>
      </c>
      <c r="K11" s="7" t="s">
        <v>10</v>
      </c>
    </row>
    <row r="12" spans="1:11">
      <c r="A12" t="s">
        <v>115</v>
      </c>
      <c r="B12">
        <v>8.1340000000000003</v>
      </c>
      <c r="C12">
        <v>842</v>
      </c>
      <c r="D12">
        <v>31</v>
      </c>
      <c r="E12" t="s">
        <v>11</v>
      </c>
      <c r="F12">
        <v>57</v>
      </c>
      <c r="G12">
        <v>182</v>
      </c>
      <c r="H12">
        <v>64</v>
      </c>
      <c r="I12">
        <v>7</v>
      </c>
      <c r="J12">
        <v>8</v>
      </c>
      <c r="K12" s="1">
        <v>42402.227997685186</v>
      </c>
    </row>
    <row r="13" spans="1:11">
      <c r="A13" t="s">
        <v>70</v>
      </c>
      <c r="B13">
        <v>8.1349999999999998</v>
      </c>
      <c r="C13">
        <v>653</v>
      </c>
      <c r="D13">
        <v>26</v>
      </c>
      <c r="E13" t="s">
        <v>12</v>
      </c>
      <c r="F13">
        <v>68</v>
      </c>
      <c r="G13">
        <v>178</v>
      </c>
      <c r="H13">
        <v>71</v>
      </c>
      <c r="I13">
        <v>8</v>
      </c>
      <c r="J13">
        <v>9</v>
      </c>
      <c r="K13" s="1">
        <v>42402.729884259257</v>
      </c>
    </row>
    <row r="14" spans="1:11">
      <c r="A14" t="s">
        <v>71</v>
      </c>
      <c r="B14">
        <v>7.6379999999999999</v>
      </c>
      <c r="C14">
        <v>372</v>
      </c>
      <c r="D14">
        <v>15</v>
      </c>
      <c r="E14" t="s">
        <v>13</v>
      </c>
      <c r="F14">
        <v>69</v>
      </c>
      <c r="G14">
        <v>82</v>
      </c>
      <c r="H14">
        <v>80</v>
      </c>
      <c r="I14">
        <v>2</v>
      </c>
      <c r="J14">
        <v>5</v>
      </c>
      <c r="K14" s="1">
        <v>42402.731631944444</v>
      </c>
    </row>
    <row r="15" spans="1:11">
      <c r="A15" t="s">
        <v>66</v>
      </c>
      <c r="B15">
        <v>8.09</v>
      </c>
      <c r="C15">
        <v>450</v>
      </c>
      <c r="D15">
        <v>20</v>
      </c>
      <c r="E15" t="s">
        <v>13</v>
      </c>
      <c r="F15">
        <v>64</v>
      </c>
      <c r="G15">
        <v>121</v>
      </c>
      <c r="H15">
        <v>75</v>
      </c>
      <c r="I15">
        <v>3</v>
      </c>
      <c r="J15">
        <v>4</v>
      </c>
      <c r="K15" s="1">
        <v>42402.733668981484</v>
      </c>
    </row>
    <row r="16" spans="1:11">
      <c r="A16" t="s">
        <v>67</v>
      </c>
      <c r="B16">
        <v>7.1929999999999996</v>
      </c>
      <c r="C16">
        <v>362</v>
      </c>
      <c r="D16">
        <v>16</v>
      </c>
      <c r="E16" t="s">
        <v>11</v>
      </c>
      <c r="F16">
        <v>75</v>
      </c>
      <c r="G16">
        <v>94</v>
      </c>
      <c r="H16">
        <v>79</v>
      </c>
      <c r="I16">
        <v>5</v>
      </c>
      <c r="J16">
        <v>6</v>
      </c>
      <c r="K16" s="1">
        <v>42402.688090277778</v>
      </c>
    </row>
    <row r="17" spans="1:11">
      <c r="A17" t="s">
        <v>68</v>
      </c>
      <c r="B17">
        <v>7.7880000000000003</v>
      </c>
      <c r="C17">
        <v>395</v>
      </c>
      <c r="D17">
        <v>22</v>
      </c>
      <c r="E17" t="s">
        <v>11</v>
      </c>
      <c r="F17">
        <v>65</v>
      </c>
      <c r="G17">
        <v>107</v>
      </c>
      <c r="H17">
        <v>74</v>
      </c>
      <c r="I17">
        <v>6</v>
      </c>
      <c r="J17">
        <v>7</v>
      </c>
      <c r="K17" s="1">
        <v>42402.723819444444</v>
      </c>
    </row>
    <row r="18" spans="1:11">
      <c r="A18" t="s">
        <v>69</v>
      </c>
      <c r="B18">
        <v>7.218</v>
      </c>
      <c r="C18">
        <v>452</v>
      </c>
      <c r="D18">
        <v>23</v>
      </c>
      <c r="E18" t="s">
        <v>14</v>
      </c>
      <c r="F18">
        <v>61</v>
      </c>
      <c r="G18">
        <v>108</v>
      </c>
      <c r="H18">
        <v>70</v>
      </c>
      <c r="I18">
        <v>6</v>
      </c>
      <c r="J18">
        <v>6</v>
      </c>
      <c r="K18" s="1">
        <v>42402.736435185187</v>
      </c>
    </row>
    <row r="19" spans="1:11">
      <c r="A19" s="6" t="s">
        <v>65</v>
      </c>
      <c r="D19" s="5">
        <f>AVERAGE(D12:D18)</f>
        <v>21.857142857142858</v>
      </c>
      <c r="E19">
        <f>D19/1.6</f>
        <v>13.660714285714285</v>
      </c>
      <c r="K19" s="1"/>
    </row>
    <row r="20" spans="1:11">
      <c r="D20" s="5"/>
      <c r="K20" s="1"/>
    </row>
    <row r="21" spans="1:11">
      <c r="A21" s="3" t="s">
        <v>16</v>
      </c>
    </row>
    <row r="22" spans="1:11" s="2" customFormat="1" ht="47.25">
      <c r="A22" s="2" t="s">
        <v>0</v>
      </c>
      <c r="B22" s="2" t="s">
        <v>1</v>
      </c>
      <c r="C22" s="2" t="s">
        <v>2</v>
      </c>
      <c r="D22" s="2" t="s">
        <v>3</v>
      </c>
      <c r="E22" s="2" t="s">
        <v>4</v>
      </c>
      <c r="F22" s="2" t="s">
        <v>5</v>
      </c>
      <c r="G22" s="2" t="s">
        <v>6</v>
      </c>
      <c r="H22" s="2" t="s">
        <v>7</v>
      </c>
      <c r="I22" s="2" t="s">
        <v>8</v>
      </c>
      <c r="J22" s="2" t="s">
        <v>9</v>
      </c>
      <c r="K22" s="2" t="s">
        <v>10</v>
      </c>
    </row>
    <row r="23" spans="1:11">
      <c r="A23" t="s">
        <v>115</v>
      </c>
      <c r="B23">
        <v>8.1340000000000003</v>
      </c>
      <c r="C23">
        <v>759</v>
      </c>
      <c r="D23">
        <v>35</v>
      </c>
      <c r="E23" t="s">
        <v>17</v>
      </c>
      <c r="F23">
        <v>37</v>
      </c>
      <c r="G23">
        <v>137</v>
      </c>
      <c r="H23">
        <v>62</v>
      </c>
      <c r="I23">
        <v>6</v>
      </c>
      <c r="J23">
        <v>7</v>
      </c>
      <c r="K23" s="1">
        <v>42402.227997685186</v>
      </c>
    </row>
    <row r="24" spans="1:11">
      <c r="A24" t="s">
        <v>70</v>
      </c>
      <c r="B24">
        <v>8.1349999999999998</v>
      </c>
      <c r="C24">
        <v>600</v>
      </c>
      <c r="D24">
        <v>29</v>
      </c>
      <c r="E24" t="s">
        <v>12</v>
      </c>
      <c r="F24">
        <v>71</v>
      </c>
      <c r="G24">
        <v>148</v>
      </c>
      <c r="H24">
        <v>72</v>
      </c>
      <c r="I24">
        <v>8</v>
      </c>
      <c r="J24">
        <v>9</v>
      </c>
      <c r="K24" s="1">
        <v>42402.744201388887</v>
      </c>
    </row>
    <row r="25" spans="1:11">
      <c r="A25" t="s">
        <v>71</v>
      </c>
      <c r="B25">
        <v>7.6379999999999999</v>
      </c>
      <c r="C25">
        <v>322</v>
      </c>
      <c r="D25">
        <v>15</v>
      </c>
      <c r="E25" t="s">
        <v>13</v>
      </c>
      <c r="F25">
        <v>70</v>
      </c>
      <c r="G25">
        <v>73</v>
      </c>
      <c r="H25">
        <v>81</v>
      </c>
      <c r="I25">
        <v>2</v>
      </c>
      <c r="J25">
        <v>4</v>
      </c>
      <c r="K25" s="1">
        <v>42402.731631944444</v>
      </c>
    </row>
    <row r="26" spans="1:11">
      <c r="A26" t="s">
        <v>66</v>
      </c>
      <c r="B26">
        <v>8.09</v>
      </c>
      <c r="C26">
        <v>419</v>
      </c>
      <c r="D26">
        <v>21</v>
      </c>
      <c r="E26" t="s">
        <v>11</v>
      </c>
      <c r="F26">
        <v>64</v>
      </c>
      <c r="G26">
        <v>115</v>
      </c>
      <c r="H26">
        <v>71</v>
      </c>
      <c r="I26">
        <v>6</v>
      </c>
      <c r="J26">
        <v>7</v>
      </c>
      <c r="K26" s="1">
        <v>42402.733668981484</v>
      </c>
    </row>
    <row r="27" spans="1:11">
      <c r="A27" t="s">
        <v>67</v>
      </c>
      <c r="B27">
        <v>7.1929999999999996</v>
      </c>
      <c r="C27">
        <v>300</v>
      </c>
      <c r="D27">
        <v>15</v>
      </c>
      <c r="E27" t="s">
        <v>11</v>
      </c>
      <c r="F27">
        <v>68</v>
      </c>
      <c r="G27">
        <v>80</v>
      </c>
      <c r="H27">
        <v>81</v>
      </c>
      <c r="I27">
        <v>3</v>
      </c>
      <c r="J27">
        <v>5</v>
      </c>
      <c r="K27" s="1">
        <v>42402.688090277778</v>
      </c>
    </row>
    <row r="28" spans="1:11">
      <c r="A28" t="s">
        <v>68</v>
      </c>
      <c r="B28">
        <v>7.7880000000000003</v>
      </c>
      <c r="C28">
        <v>397</v>
      </c>
      <c r="D28">
        <v>23</v>
      </c>
      <c r="E28" t="s">
        <v>18</v>
      </c>
      <c r="F28">
        <v>73</v>
      </c>
      <c r="G28">
        <v>89</v>
      </c>
      <c r="H28">
        <v>79</v>
      </c>
      <c r="I28">
        <v>4</v>
      </c>
      <c r="J28">
        <v>5</v>
      </c>
      <c r="K28" s="1">
        <v>42402.723819444444</v>
      </c>
    </row>
    <row r="29" spans="1:11">
      <c r="A29" t="s">
        <v>69</v>
      </c>
      <c r="B29">
        <v>7.218</v>
      </c>
      <c r="C29">
        <v>58</v>
      </c>
      <c r="D29">
        <v>6</v>
      </c>
      <c r="E29" t="s">
        <v>19</v>
      </c>
      <c r="F29">
        <v>80</v>
      </c>
      <c r="G29">
        <v>17</v>
      </c>
      <c r="H29">
        <v>74</v>
      </c>
      <c r="I29">
        <v>4</v>
      </c>
      <c r="J29">
        <v>3</v>
      </c>
      <c r="K29" s="1">
        <v>42402.736435185187</v>
      </c>
    </row>
    <row r="30" spans="1:11">
      <c r="A30" s="6" t="s">
        <v>65</v>
      </c>
      <c r="D30" s="5">
        <f>AVERAGE(D23:D29)</f>
        <v>20.571428571428573</v>
      </c>
      <c r="E30">
        <f>D30/1.6</f>
        <v>12.857142857142858</v>
      </c>
      <c r="K30" s="1"/>
    </row>
    <row r="31" spans="1:11">
      <c r="A31" s="6"/>
      <c r="D31" s="5"/>
      <c r="K31" s="1"/>
    </row>
    <row r="32" spans="1:11">
      <c r="A32" s="3" t="s">
        <v>20</v>
      </c>
    </row>
    <row r="33" spans="1:11" s="2" customFormat="1" ht="47.25">
      <c r="A33" s="2" t="s">
        <v>0</v>
      </c>
      <c r="B33" s="2" t="s">
        <v>1</v>
      </c>
      <c r="C33" s="2" t="s">
        <v>2</v>
      </c>
      <c r="D33" s="2" t="s">
        <v>3</v>
      </c>
      <c r="E33" s="2" t="s">
        <v>4</v>
      </c>
      <c r="F33" s="2" t="s">
        <v>5</v>
      </c>
      <c r="G33" s="2" t="s">
        <v>6</v>
      </c>
      <c r="H33" s="2" t="s">
        <v>7</v>
      </c>
      <c r="I33" s="2" t="s">
        <v>8</v>
      </c>
      <c r="J33" s="2" t="s">
        <v>9</v>
      </c>
      <c r="K33" s="2" t="s">
        <v>10</v>
      </c>
    </row>
    <row r="34" spans="1:11">
      <c r="A34" t="s">
        <v>115</v>
      </c>
      <c r="B34">
        <v>8.1340000000000003</v>
      </c>
      <c r="C34">
        <v>1.339</v>
      </c>
      <c r="D34">
        <v>54</v>
      </c>
      <c r="E34" t="s">
        <v>18</v>
      </c>
      <c r="F34">
        <v>53</v>
      </c>
      <c r="G34">
        <v>265</v>
      </c>
      <c r="H34">
        <v>69</v>
      </c>
      <c r="I34">
        <v>5</v>
      </c>
      <c r="J34">
        <v>6</v>
      </c>
      <c r="K34" s="1">
        <v>42402.227997685186</v>
      </c>
    </row>
    <row r="35" spans="1:11">
      <c r="A35" t="s">
        <v>21</v>
      </c>
      <c r="B35">
        <v>6.0529999999999999</v>
      </c>
      <c r="C35">
        <v>95</v>
      </c>
      <c r="D35">
        <v>7</v>
      </c>
      <c r="E35" t="s">
        <v>22</v>
      </c>
      <c r="F35">
        <v>87</v>
      </c>
      <c r="G35">
        <v>32</v>
      </c>
      <c r="H35">
        <v>91</v>
      </c>
      <c r="I35">
        <v>4</v>
      </c>
      <c r="J35">
        <v>3</v>
      </c>
      <c r="K35" s="1">
        <v>42402.741909722223</v>
      </c>
    </row>
    <row r="36" spans="1:11">
      <c r="A36" t="s">
        <v>116</v>
      </c>
      <c r="B36">
        <v>14.286</v>
      </c>
      <c r="C36">
        <v>549</v>
      </c>
      <c r="D36">
        <v>46</v>
      </c>
      <c r="E36" t="s">
        <v>13</v>
      </c>
      <c r="F36">
        <v>48</v>
      </c>
      <c r="G36">
        <v>114</v>
      </c>
      <c r="H36">
        <v>65</v>
      </c>
      <c r="I36">
        <v>5</v>
      </c>
      <c r="J36">
        <v>6</v>
      </c>
      <c r="K36" s="1">
        <v>42402.158159722225</v>
      </c>
    </row>
    <row r="37" spans="1:11">
      <c r="A37" t="s">
        <v>117</v>
      </c>
      <c r="B37">
        <v>16.134</v>
      </c>
      <c r="C37">
        <v>601</v>
      </c>
      <c r="D37">
        <v>55</v>
      </c>
      <c r="E37" t="s">
        <v>18</v>
      </c>
      <c r="F37">
        <v>60</v>
      </c>
      <c r="G37">
        <v>110</v>
      </c>
      <c r="H37">
        <v>63</v>
      </c>
      <c r="I37">
        <v>7</v>
      </c>
      <c r="J37">
        <v>11</v>
      </c>
      <c r="K37" s="1">
        <v>42402.182928240742</v>
      </c>
    </row>
    <row r="38" spans="1:11">
      <c r="A38" t="s">
        <v>118</v>
      </c>
      <c r="B38">
        <v>12.446999999999999</v>
      </c>
      <c r="C38">
        <v>614</v>
      </c>
      <c r="D38">
        <v>77</v>
      </c>
      <c r="E38" t="s">
        <v>17</v>
      </c>
      <c r="F38">
        <v>44</v>
      </c>
      <c r="G38">
        <v>124</v>
      </c>
      <c r="H38">
        <v>60</v>
      </c>
      <c r="I38">
        <v>8</v>
      </c>
      <c r="J38">
        <v>9</v>
      </c>
      <c r="K38" s="1">
        <v>42402.737743055557</v>
      </c>
    </row>
    <row r="39" spans="1:11">
      <c r="A39" t="s">
        <v>78</v>
      </c>
      <c r="B39">
        <v>4.8620000000000001</v>
      </c>
      <c r="C39">
        <v>118</v>
      </c>
      <c r="D39">
        <v>11</v>
      </c>
      <c r="E39" t="s">
        <v>23</v>
      </c>
      <c r="F39">
        <v>84</v>
      </c>
      <c r="G39">
        <v>53</v>
      </c>
      <c r="H39">
        <v>90</v>
      </c>
      <c r="I39">
        <v>4</v>
      </c>
      <c r="J39">
        <v>6</v>
      </c>
      <c r="K39" s="1">
        <v>42402.713321759256</v>
      </c>
    </row>
    <row r="40" spans="1:11">
      <c r="A40" t="s">
        <v>79</v>
      </c>
      <c r="B40">
        <v>9.0190000000000001</v>
      </c>
      <c r="C40">
        <v>209</v>
      </c>
      <c r="D40">
        <v>17</v>
      </c>
      <c r="E40" t="s">
        <v>22</v>
      </c>
      <c r="F40">
        <v>79</v>
      </c>
      <c r="G40">
        <v>66</v>
      </c>
      <c r="H40">
        <v>79</v>
      </c>
      <c r="I40">
        <v>8</v>
      </c>
      <c r="J40">
        <v>8</v>
      </c>
      <c r="K40" s="1">
        <v>42402.741400462961</v>
      </c>
    </row>
    <row r="41" spans="1:11">
      <c r="A41" t="s">
        <v>80</v>
      </c>
      <c r="B41">
        <v>7.7590000000000003</v>
      </c>
      <c r="C41">
        <v>283</v>
      </c>
      <c r="D41">
        <v>24</v>
      </c>
      <c r="E41" t="s">
        <v>22</v>
      </c>
      <c r="F41">
        <v>73</v>
      </c>
      <c r="G41">
        <v>90</v>
      </c>
      <c r="H41">
        <v>75</v>
      </c>
      <c r="I41">
        <v>14</v>
      </c>
      <c r="J41">
        <v>14</v>
      </c>
      <c r="K41" s="1">
        <v>42402.712141203701</v>
      </c>
    </row>
    <row r="42" spans="1:11">
      <c r="A42" t="s">
        <v>81</v>
      </c>
      <c r="B42">
        <v>8.2850000000000001</v>
      </c>
      <c r="C42">
        <v>738</v>
      </c>
      <c r="D42">
        <v>49</v>
      </c>
      <c r="E42" t="s">
        <v>19</v>
      </c>
      <c r="F42">
        <v>59</v>
      </c>
      <c r="G42">
        <v>198</v>
      </c>
      <c r="H42">
        <v>68</v>
      </c>
      <c r="I42">
        <v>6</v>
      </c>
      <c r="J42">
        <v>4</v>
      </c>
      <c r="K42" s="1">
        <v>42402.670613425929</v>
      </c>
    </row>
    <row r="43" spans="1:11">
      <c r="A43" t="s">
        <v>82</v>
      </c>
      <c r="B43">
        <v>6.0060000000000002</v>
      </c>
      <c r="C43">
        <v>146</v>
      </c>
      <c r="D43">
        <v>13</v>
      </c>
      <c r="E43" t="s">
        <v>24</v>
      </c>
      <c r="F43">
        <v>76</v>
      </c>
      <c r="G43">
        <v>40</v>
      </c>
      <c r="H43">
        <v>75</v>
      </c>
      <c r="I43">
        <v>2</v>
      </c>
      <c r="J43">
        <v>3</v>
      </c>
      <c r="K43" s="1">
        <v>42402.722615740742</v>
      </c>
    </row>
    <row r="44" spans="1:11">
      <c r="A44" t="s">
        <v>83</v>
      </c>
      <c r="B44">
        <v>10.526</v>
      </c>
      <c r="C44">
        <v>365</v>
      </c>
      <c r="D44">
        <v>30</v>
      </c>
      <c r="E44" t="s">
        <v>25</v>
      </c>
      <c r="F44">
        <v>71</v>
      </c>
      <c r="G44">
        <v>107</v>
      </c>
      <c r="H44">
        <v>67</v>
      </c>
      <c r="I44">
        <v>10</v>
      </c>
      <c r="J44">
        <v>9</v>
      </c>
      <c r="K44" s="1">
        <v>42402.734236111108</v>
      </c>
    </row>
    <row r="45" spans="1:11">
      <c r="A45" t="s">
        <v>84</v>
      </c>
      <c r="B45">
        <v>8.0269999999999992</v>
      </c>
      <c r="C45">
        <v>281</v>
      </c>
      <c r="D45">
        <v>19</v>
      </c>
      <c r="E45" t="s">
        <v>19</v>
      </c>
      <c r="F45">
        <v>71</v>
      </c>
      <c r="G45">
        <v>73</v>
      </c>
      <c r="H45">
        <v>74</v>
      </c>
      <c r="I45">
        <v>2</v>
      </c>
      <c r="J45">
        <v>3</v>
      </c>
      <c r="K45" s="1">
        <v>42402.608032407406</v>
      </c>
    </row>
    <row r="46" spans="1:11">
      <c r="A46" t="s">
        <v>85</v>
      </c>
      <c r="B46">
        <v>7.5940000000000003</v>
      </c>
      <c r="C46">
        <v>222</v>
      </c>
      <c r="D46">
        <v>17</v>
      </c>
      <c r="E46" t="s">
        <v>12</v>
      </c>
      <c r="F46">
        <v>75</v>
      </c>
      <c r="G46">
        <v>53</v>
      </c>
      <c r="H46">
        <v>84</v>
      </c>
      <c r="I46">
        <v>2</v>
      </c>
      <c r="J46">
        <v>2</v>
      </c>
      <c r="K46" s="1">
        <v>42402.704328703701</v>
      </c>
    </row>
    <row r="47" spans="1:11">
      <c r="A47" t="s">
        <v>86</v>
      </c>
      <c r="B47">
        <v>7.3949999999999996</v>
      </c>
      <c r="C47">
        <v>270</v>
      </c>
      <c r="D47">
        <v>21</v>
      </c>
      <c r="E47" t="s">
        <v>24</v>
      </c>
      <c r="F47">
        <v>58</v>
      </c>
      <c r="G47">
        <v>82</v>
      </c>
      <c r="H47">
        <v>70</v>
      </c>
      <c r="I47">
        <v>2</v>
      </c>
      <c r="J47">
        <v>2</v>
      </c>
      <c r="K47" s="1">
        <v>42402.735590277778</v>
      </c>
    </row>
    <row r="48" spans="1:11">
      <c r="A48" t="s">
        <v>26</v>
      </c>
      <c r="B48">
        <v>10.436</v>
      </c>
      <c r="C48">
        <v>291</v>
      </c>
      <c r="D48">
        <v>29</v>
      </c>
      <c r="E48" t="s">
        <v>19</v>
      </c>
      <c r="F48">
        <v>52</v>
      </c>
      <c r="G48">
        <v>70</v>
      </c>
      <c r="H48">
        <v>64</v>
      </c>
      <c r="I48">
        <v>6</v>
      </c>
      <c r="J48">
        <v>5</v>
      </c>
      <c r="K48" s="1">
        <v>42402.740949074076</v>
      </c>
    </row>
    <row r="49" spans="1:11">
      <c r="A49" t="s">
        <v>87</v>
      </c>
      <c r="B49">
        <v>5.8620000000000001</v>
      </c>
      <c r="C49">
        <v>110</v>
      </c>
      <c r="D49">
        <v>18</v>
      </c>
      <c r="E49" t="s">
        <v>27</v>
      </c>
      <c r="F49">
        <v>76</v>
      </c>
      <c r="G49">
        <v>43</v>
      </c>
      <c r="H49">
        <v>80</v>
      </c>
      <c r="I49">
        <v>4</v>
      </c>
      <c r="J49">
        <v>5</v>
      </c>
      <c r="K49" s="1">
        <v>42402.676354166666</v>
      </c>
    </row>
    <row r="50" spans="1:11">
      <c r="A50" t="s">
        <v>28</v>
      </c>
      <c r="B50">
        <v>11.355</v>
      </c>
      <c r="C50">
        <v>337</v>
      </c>
      <c r="D50">
        <v>37</v>
      </c>
      <c r="E50" t="s">
        <v>24</v>
      </c>
      <c r="F50">
        <v>62</v>
      </c>
      <c r="G50">
        <v>101</v>
      </c>
      <c r="H50">
        <v>64</v>
      </c>
      <c r="I50">
        <v>10</v>
      </c>
      <c r="J50">
        <v>7</v>
      </c>
      <c r="K50" s="1">
        <v>42402.731481481482</v>
      </c>
    </row>
    <row r="51" spans="1:11">
      <c r="A51" t="s">
        <v>29</v>
      </c>
      <c r="B51">
        <v>10.130000000000001</v>
      </c>
      <c r="C51">
        <v>288</v>
      </c>
      <c r="D51">
        <v>32</v>
      </c>
      <c r="E51" t="s">
        <v>30</v>
      </c>
      <c r="F51">
        <v>63</v>
      </c>
      <c r="G51">
        <v>79</v>
      </c>
      <c r="H51">
        <v>65</v>
      </c>
      <c r="I51">
        <v>8</v>
      </c>
      <c r="J51">
        <v>7</v>
      </c>
      <c r="K51" s="1">
        <v>42402.697268518517</v>
      </c>
    </row>
    <row r="52" spans="1:11">
      <c r="A52" t="s">
        <v>88</v>
      </c>
      <c r="B52">
        <v>6.23</v>
      </c>
      <c r="C52">
        <v>173</v>
      </c>
      <c r="D52">
        <v>16</v>
      </c>
      <c r="E52" t="s">
        <v>31</v>
      </c>
      <c r="F52">
        <v>74</v>
      </c>
      <c r="G52">
        <v>72</v>
      </c>
      <c r="H52">
        <v>75</v>
      </c>
      <c r="I52">
        <v>6</v>
      </c>
      <c r="J52">
        <v>4</v>
      </c>
      <c r="K52" s="1">
        <v>42402.700069444443</v>
      </c>
    </row>
    <row r="53" spans="1:11">
      <c r="A53" t="s">
        <v>89</v>
      </c>
      <c r="B53">
        <v>6.907</v>
      </c>
      <c r="C53">
        <v>188</v>
      </c>
      <c r="D53">
        <v>16</v>
      </c>
      <c r="E53" t="s">
        <v>30</v>
      </c>
      <c r="F53">
        <v>70</v>
      </c>
      <c r="G53">
        <v>50</v>
      </c>
      <c r="H53">
        <v>71</v>
      </c>
      <c r="I53">
        <v>3</v>
      </c>
      <c r="J53">
        <v>6</v>
      </c>
      <c r="K53" s="1">
        <v>42402.701898148145</v>
      </c>
    </row>
    <row r="54" spans="1:11">
      <c r="A54" t="s">
        <v>90</v>
      </c>
      <c r="B54">
        <v>7.3140000000000001</v>
      </c>
      <c r="C54">
        <v>184</v>
      </c>
      <c r="D54">
        <v>15</v>
      </c>
      <c r="E54" t="s">
        <v>32</v>
      </c>
      <c r="F54">
        <v>66</v>
      </c>
      <c r="G54">
        <v>47</v>
      </c>
      <c r="H54">
        <v>77</v>
      </c>
      <c r="I54">
        <v>4</v>
      </c>
      <c r="J54">
        <v>2</v>
      </c>
      <c r="K54" s="1">
        <v>42402.71607638889</v>
      </c>
    </row>
    <row r="55" spans="1:11">
      <c r="A55" t="s">
        <v>91</v>
      </c>
      <c r="B55">
        <v>7.226</v>
      </c>
      <c r="C55">
        <v>185</v>
      </c>
      <c r="D55">
        <v>14</v>
      </c>
      <c r="E55" t="s">
        <v>33</v>
      </c>
      <c r="F55">
        <v>81</v>
      </c>
      <c r="G55">
        <v>68</v>
      </c>
      <c r="H55">
        <v>78</v>
      </c>
      <c r="I55">
        <v>10</v>
      </c>
      <c r="J55">
        <v>8</v>
      </c>
      <c r="K55" s="1">
        <v>42402.719918981478</v>
      </c>
    </row>
    <row r="56" spans="1:11">
      <c r="A56" t="s">
        <v>92</v>
      </c>
      <c r="B56">
        <v>8.8040000000000003</v>
      </c>
      <c r="C56">
        <v>233</v>
      </c>
      <c r="D56">
        <v>21</v>
      </c>
      <c r="E56" t="s">
        <v>34</v>
      </c>
      <c r="F56">
        <v>80</v>
      </c>
      <c r="G56">
        <v>85</v>
      </c>
      <c r="H56">
        <v>75</v>
      </c>
      <c r="I56">
        <v>13</v>
      </c>
      <c r="J56">
        <v>13</v>
      </c>
      <c r="K56" s="1">
        <v>42402.587835648148</v>
      </c>
    </row>
    <row r="57" spans="1:11">
      <c r="A57" t="s">
        <v>93</v>
      </c>
      <c r="B57">
        <v>8.6229999999999993</v>
      </c>
      <c r="C57">
        <v>305</v>
      </c>
      <c r="D57">
        <v>23</v>
      </c>
      <c r="E57" t="s">
        <v>32</v>
      </c>
      <c r="F57">
        <v>68</v>
      </c>
      <c r="G57">
        <v>89</v>
      </c>
      <c r="H57">
        <v>73</v>
      </c>
      <c r="I57">
        <v>6</v>
      </c>
      <c r="J57">
        <v>6</v>
      </c>
      <c r="K57" s="1">
        <v>42402.659675925926</v>
      </c>
    </row>
    <row r="58" spans="1:11">
      <c r="A58" t="s">
        <v>94</v>
      </c>
      <c r="B58">
        <v>8.4209999999999994</v>
      </c>
      <c r="C58">
        <v>324</v>
      </c>
      <c r="D58">
        <v>23</v>
      </c>
      <c r="E58" t="s">
        <v>35</v>
      </c>
      <c r="F58">
        <v>72</v>
      </c>
      <c r="G58">
        <v>106</v>
      </c>
      <c r="H58">
        <v>72</v>
      </c>
      <c r="I58">
        <v>6</v>
      </c>
      <c r="J58">
        <v>7</v>
      </c>
      <c r="K58" s="1">
        <v>42402.713425925926</v>
      </c>
    </row>
    <row r="59" spans="1:11">
      <c r="A59" t="s">
        <v>95</v>
      </c>
      <c r="B59">
        <v>9.26</v>
      </c>
      <c r="C59">
        <v>181</v>
      </c>
      <c r="D59">
        <v>14</v>
      </c>
      <c r="E59" t="s">
        <v>36</v>
      </c>
      <c r="F59">
        <v>88</v>
      </c>
      <c r="G59">
        <v>88</v>
      </c>
      <c r="H59">
        <v>84</v>
      </c>
      <c r="I59">
        <v>16</v>
      </c>
      <c r="J59">
        <v>14</v>
      </c>
      <c r="K59" s="1">
        <v>42402.643483796295</v>
      </c>
    </row>
    <row r="60" spans="1:11">
      <c r="A60" t="s">
        <v>96</v>
      </c>
      <c r="B60">
        <v>8.5869999999999997</v>
      </c>
      <c r="C60">
        <v>293</v>
      </c>
      <c r="D60">
        <v>27</v>
      </c>
      <c r="E60" t="s">
        <v>12</v>
      </c>
      <c r="F60">
        <v>59</v>
      </c>
      <c r="G60">
        <v>70</v>
      </c>
      <c r="H60">
        <v>65</v>
      </c>
      <c r="I60">
        <v>8</v>
      </c>
      <c r="J60">
        <v>5</v>
      </c>
      <c r="K60" s="1">
        <v>42402.742534722223</v>
      </c>
    </row>
    <row r="61" spans="1:11">
      <c r="A61" t="s">
        <v>97</v>
      </c>
      <c r="B61">
        <v>6.859</v>
      </c>
      <c r="C61">
        <v>131</v>
      </c>
      <c r="D61">
        <v>12</v>
      </c>
      <c r="E61" t="s">
        <v>27</v>
      </c>
      <c r="F61">
        <v>77</v>
      </c>
      <c r="G61">
        <v>45</v>
      </c>
      <c r="H61">
        <v>79</v>
      </c>
      <c r="I61">
        <v>2</v>
      </c>
      <c r="J61">
        <v>4</v>
      </c>
      <c r="K61" s="1">
        <v>42402.730821759258</v>
      </c>
    </row>
    <row r="62" spans="1:11">
      <c r="A62" t="s">
        <v>98</v>
      </c>
      <c r="B62">
        <v>6.9729999999999999</v>
      </c>
      <c r="C62">
        <v>236</v>
      </c>
      <c r="D62">
        <v>17</v>
      </c>
      <c r="E62" t="s">
        <v>22</v>
      </c>
      <c r="F62">
        <v>75</v>
      </c>
      <c r="G62">
        <v>75</v>
      </c>
      <c r="H62">
        <v>81</v>
      </c>
      <c r="I62">
        <v>2</v>
      </c>
      <c r="J62">
        <v>2</v>
      </c>
      <c r="K62" s="1">
        <v>42402.550127314818</v>
      </c>
    </row>
    <row r="63" spans="1:11">
      <c r="A63" t="s">
        <v>99</v>
      </c>
      <c r="B63">
        <v>8.2539999999999996</v>
      </c>
      <c r="C63">
        <v>230</v>
      </c>
      <c r="D63">
        <v>19</v>
      </c>
      <c r="E63" t="s">
        <v>22</v>
      </c>
      <c r="F63">
        <v>71</v>
      </c>
      <c r="G63">
        <v>85</v>
      </c>
      <c r="H63">
        <v>73</v>
      </c>
      <c r="I63">
        <v>6</v>
      </c>
      <c r="J63">
        <v>5</v>
      </c>
      <c r="K63" s="1">
        <v>42402.727858796294</v>
      </c>
    </row>
    <row r="64" spans="1:11">
      <c r="A64" t="s">
        <v>109</v>
      </c>
      <c r="B64">
        <v>14.237</v>
      </c>
      <c r="C64">
        <v>342</v>
      </c>
      <c r="D64">
        <v>31</v>
      </c>
      <c r="E64" t="s">
        <v>12</v>
      </c>
      <c r="F64">
        <v>76</v>
      </c>
      <c r="G64">
        <v>92</v>
      </c>
      <c r="H64">
        <v>77</v>
      </c>
      <c r="I64">
        <v>6</v>
      </c>
      <c r="J64">
        <v>3</v>
      </c>
      <c r="K64" s="1">
        <v>42402.732361111113</v>
      </c>
    </row>
    <row r="65" spans="1:11">
      <c r="A65" t="s">
        <v>37</v>
      </c>
      <c r="B65">
        <v>8.84</v>
      </c>
      <c r="C65">
        <v>263</v>
      </c>
      <c r="D65">
        <v>29</v>
      </c>
      <c r="E65" t="s">
        <v>19</v>
      </c>
      <c r="F65">
        <v>55</v>
      </c>
      <c r="G65">
        <v>78</v>
      </c>
      <c r="H65">
        <v>67</v>
      </c>
      <c r="I65">
        <v>6</v>
      </c>
      <c r="J65">
        <v>6</v>
      </c>
      <c r="K65" s="1">
        <v>42402.741296296299</v>
      </c>
    </row>
    <row r="66" spans="1:11">
      <c r="A66" t="s">
        <v>38</v>
      </c>
      <c r="B66">
        <v>14.51</v>
      </c>
      <c r="C66">
        <v>312</v>
      </c>
      <c r="D66">
        <v>35</v>
      </c>
      <c r="E66" t="s">
        <v>30</v>
      </c>
      <c r="F66">
        <v>65</v>
      </c>
      <c r="G66">
        <v>91</v>
      </c>
      <c r="H66">
        <v>68</v>
      </c>
      <c r="I66">
        <v>7</v>
      </c>
      <c r="J66">
        <v>7</v>
      </c>
      <c r="K66" s="1">
        <v>42402.737638888888</v>
      </c>
    </row>
    <row r="67" spans="1:11">
      <c r="A67" t="s">
        <v>100</v>
      </c>
      <c r="B67">
        <v>10.019</v>
      </c>
      <c r="C67">
        <v>282</v>
      </c>
      <c r="D67">
        <v>31</v>
      </c>
      <c r="E67" t="s">
        <v>19</v>
      </c>
      <c r="F67">
        <v>55</v>
      </c>
      <c r="G67">
        <v>74</v>
      </c>
      <c r="H67">
        <v>63</v>
      </c>
      <c r="I67">
        <v>7</v>
      </c>
      <c r="J67">
        <v>7</v>
      </c>
      <c r="K67" s="1">
        <v>42402.742071759261</v>
      </c>
    </row>
    <row r="68" spans="1:11">
      <c r="A68" t="s">
        <v>101</v>
      </c>
      <c r="B68">
        <v>7.5609999999999999</v>
      </c>
      <c r="C68">
        <v>219</v>
      </c>
      <c r="D68">
        <v>20</v>
      </c>
      <c r="E68" t="s">
        <v>35</v>
      </c>
      <c r="F68">
        <v>80</v>
      </c>
      <c r="G68">
        <v>75</v>
      </c>
      <c r="H68">
        <v>75</v>
      </c>
      <c r="I68">
        <v>2</v>
      </c>
      <c r="J68">
        <v>2</v>
      </c>
      <c r="K68" s="1">
        <v>42402.58761574074</v>
      </c>
    </row>
    <row r="69" spans="1:11">
      <c r="A69" t="s">
        <v>102</v>
      </c>
      <c r="B69">
        <v>7.609</v>
      </c>
      <c r="C69">
        <v>260</v>
      </c>
      <c r="D69">
        <v>24</v>
      </c>
      <c r="E69" t="s">
        <v>35</v>
      </c>
      <c r="F69">
        <v>68</v>
      </c>
      <c r="G69">
        <v>79</v>
      </c>
      <c r="H69">
        <v>80</v>
      </c>
      <c r="I69">
        <v>4</v>
      </c>
      <c r="J69">
        <v>4</v>
      </c>
      <c r="K69" s="1">
        <v>42402.738680555558</v>
      </c>
    </row>
    <row r="70" spans="1:11">
      <c r="A70" t="s">
        <v>103</v>
      </c>
      <c r="B70">
        <v>8.5449999999999999</v>
      </c>
      <c r="C70">
        <v>317</v>
      </c>
      <c r="D70">
        <v>24</v>
      </c>
      <c r="E70" t="s">
        <v>30</v>
      </c>
      <c r="F70">
        <v>48</v>
      </c>
      <c r="G70">
        <v>90</v>
      </c>
      <c r="H70">
        <v>76</v>
      </c>
      <c r="I70">
        <v>4</v>
      </c>
      <c r="J70">
        <v>4</v>
      </c>
      <c r="K70" s="1">
        <v>42402.70207175926</v>
      </c>
    </row>
    <row r="71" spans="1:11">
      <c r="A71" t="s">
        <v>104</v>
      </c>
      <c r="B71">
        <v>8.2439999999999998</v>
      </c>
      <c r="C71">
        <v>207</v>
      </c>
      <c r="D71">
        <v>16</v>
      </c>
      <c r="E71" t="s">
        <v>39</v>
      </c>
      <c r="F71">
        <v>73</v>
      </c>
      <c r="G71">
        <v>83</v>
      </c>
      <c r="H71">
        <v>75</v>
      </c>
      <c r="I71">
        <v>9</v>
      </c>
      <c r="J71">
        <v>8</v>
      </c>
      <c r="K71" s="1">
        <v>42402.620729166665</v>
      </c>
    </row>
    <row r="72" spans="1:11">
      <c r="A72" t="s">
        <v>105</v>
      </c>
      <c r="B72">
        <v>7.7839999999999998</v>
      </c>
      <c r="C72">
        <v>245</v>
      </c>
      <c r="D72">
        <v>19</v>
      </c>
      <c r="E72" t="s">
        <v>32</v>
      </c>
      <c r="F72">
        <v>56</v>
      </c>
      <c r="G72">
        <v>70</v>
      </c>
      <c r="H72">
        <v>68</v>
      </c>
      <c r="I72">
        <v>1</v>
      </c>
      <c r="J72">
        <v>3</v>
      </c>
      <c r="K72" s="1">
        <v>42402.658113425925</v>
      </c>
    </row>
    <row r="73" spans="1:11">
      <c r="A73" t="s">
        <v>70</v>
      </c>
      <c r="B73">
        <v>8.1349999999999998</v>
      </c>
      <c r="C73">
        <v>407</v>
      </c>
      <c r="D73">
        <v>18</v>
      </c>
      <c r="E73" t="s">
        <v>30</v>
      </c>
      <c r="F73">
        <v>74</v>
      </c>
      <c r="G73">
        <v>124</v>
      </c>
      <c r="H73">
        <v>79</v>
      </c>
      <c r="I73">
        <v>5</v>
      </c>
      <c r="J73">
        <v>6</v>
      </c>
      <c r="K73" s="1">
        <v>42402.744201388887</v>
      </c>
    </row>
    <row r="74" spans="1:11">
      <c r="A74" t="s">
        <v>71</v>
      </c>
      <c r="B74">
        <v>7.6379999999999999</v>
      </c>
      <c r="C74">
        <v>382</v>
      </c>
      <c r="D74">
        <v>17</v>
      </c>
      <c r="E74" t="s">
        <v>27</v>
      </c>
      <c r="F74">
        <v>75</v>
      </c>
      <c r="G74">
        <v>127</v>
      </c>
      <c r="H74">
        <v>80</v>
      </c>
      <c r="I74">
        <v>4</v>
      </c>
      <c r="J74">
        <v>6</v>
      </c>
      <c r="K74" s="1">
        <v>42402.731631944444</v>
      </c>
    </row>
    <row r="75" spans="1:11">
      <c r="A75" t="s">
        <v>66</v>
      </c>
      <c r="B75">
        <v>8.09</v>
      </c>
      <c r="C75">
        <v>431</v>
      </c>
      <c r="D75">
        <v>20</v>
      </c>
      <c r="E75" t="s">
        <v>14</v>
      </c>
      <c r="F75">
        <v>61</v>
      </c>
      <c r="G75">
        <v>121</v>
      </c>
      <c r="H75">
        <v>74</v>
      </c>
      <c r="I75">
        <v>3</v>
      </c>
      <c r="J75">
        <v>3</v>
      </c>
      <c r="K75" s="1">
        <v>42402.733668981484</v>
      </c>
    </row>
    <row r="76" spans="1:11">
      <c r="A76" t="s">
        <v>67</v>
      </c>
      <c r="B76">
        <v>7.1929999999999996</v>
      </c>
      <c r="C76">
        <v>355</v>
      </c>
      <c r="D76">
        <v>16</v>
      </c>
      <c r="E76" t="s">
        <v>12</v>
      </c>
      <c r="F76">
        <v>74</v>
      </c>
      <c r="G76">
        <v>100</v>
      </c>
      <c r="H76">
        <v>81</v>
      </c>
      <c r="I76">
        <v>4</v>
      </c>
      <c r="J76">
        <v>6</v>
      </c>
      <c r="K76" s="1">
        <v>42402.688090277778</v>
      </c>
    </row>
    <row r="77" spans="1:11">
      <c r="A77" t="s">
        <v>68</v>
      </c>
      <c r="B77">
        <v>7.7880000000000003</v>
      </c>
      <c r="C77">
        <v>267</v>
      </c>
      <c r="D77">
        <v>22</v>
      </c>
      <c r="E77" t="s">
        <v>19</v>
      </c>
      <c r="F77">
        <v>65</v>
      </c>
      <c r="G77">
        <v>81</v>
      </c>
      <c r="H77">
        <v>73</v>
      </c>
      <c r="I77">
        <v>5</v>
      </c>
      <c r="J77">
        <v>4</v>
      </c>
      <c r="K77" s="1">
        <v>42402.723819444444</v>
      </c>
    </row>
    <row r="78" spans="1:11">
      <c r="A78" t="s">
        <v>69</v>
      </c>
      <c r="B78">
        <v>7.218</v>
      </c>
      <c r="C78">
        <v>493</v>
      </c>
      <c r="D78">
        <v>22</v>
      </c>
      <c r="E78" t="s">
        <v>11</v>
      </c>
      <c r="F78">
        <v>61</v>
      </c>
      <c r="G78">
        <v>109</v>
      </c>
      <c r="H78">
        <v>68</v>
      </c>
      <c r="I78">
        <v>7</v>
      </c>
      <c r="J78">
        <v>5</v>
      </c>
      <c r="K78" s="1">
        <v>42402.746030092596</v>
      </c>
    </row>
    <row r="79" spans="1:11">
      <c r="A79" t="s">
        <v>40</v>
      </c>
      <c r="B79">
        <v>28.850999999999999</v>
      </c>
      <c r="C79">
        <v>303</v>
      </c>
      <c r="D79">
        <v>30</v>
      </c>
      <c r="E79" t="s">
        <v>18</v>
      </c>
      <c r="F79">
        <v>55</v>
      </c>
      <c r="G79">
        <v>70</v>
      </c>
      <c r="H79">
        <v>65</v>
      </c>
      <c r="I79">
        <v>6</v>
      </c>
      <c r="J79">
        <v>7</v>
      </c>
      <c r="K79" s="1">
        <v>42402.648078703707</v>
      </c>
    </row>
    <row r="80" spans="1:11">
      <c r="A80" t="s">
        <v>106</v>
      </c>
      <c r="B80">
        <v>17.399999999999999</v>
      </c>
      <c r="C80">
        <v>42</v>
      </c>
      <c r="D80">
        <v>7</v>
      </c>
      <c r="E80" t="s">
        <v>19</v>
      </c>
      <c r="F80">
        <v>75</v>
      </c>
      <c r="G80">
        <v>18</v>
      </c>
      <c r="H80">
        <v>71</v>
      </c>
      <c r="I80">
        <v>7</v>
      </c>
      <c r="J80">
        <v>5</v>
      </c>
      <c r="K80" s="1">
        <v>42402.737326388888</v>
      </c>
    </row>
    <row r="81" spans="1:11">
      <c r="A81" s="6" t="s">
        <v>65</v>
      </c>
      <c r="D81" s="5">
        <f>AVERAGE(D34:D80)</f>
        <v>24.553191489361701</v>
      </c>
      <c r="E81">
        <f>D81/1.6</f>
        <v>15.345744680851062</v>
      </c>
      <c r="K81" s="1"/>
    </row>
    <row r="82" spans="1:11">
      <c r="D82" s="5"/>
      <c r="K82" s="1"/>
    </row>
    <row r="83" spans="1:11">
      <c r="A83" s="3" t="s">
        <v>41</v>
      </c>
    </row>
    <row r="84" spans="1:11" s="2" customFormat="1" ht="47.25">
      <c r="A84" s="2" t="s">
        <v>0</v>
      </c>
      <c r="B84" s="2" t="s">
        <v>1</v>
      </c>
      <c r="C84" s="2" t="s">
        <v>2</v>
      </c>
      <c r="D84" s="2" t="s">
        <v>3</v>
      </c>
      <c r="E84" s="2" t="s">
        <v>4</v>
      </c>
      <c r="F84" s="2" t="s">
        <v>5</v>
      </c>
      <c r="G84" s="2" t="s">
        <v>6</v>
      </c>
      <c r="H84" s="2" t="s">
        <v>7</v>
      </c>
      <c r="I84" s="2" t="s">
        <v>8</v>
      </c>
      <c r="J84" s="2" t="s">
        <v>9</v>
      </c>
      <c r="K84" s="2" t="s">
        <v>10</v>
      </c>
    </row>
    <row r="85" spans="1:11">
      <c r="A85" t="s">
        <v>115</v>
      </c>
      <c r="B85">
        <v>8.1340000000000003</v>
      </c>
      <c r="C85">
        <v>1.181</v>
      </c>
      <c r="D85">
        <v>62</v>
      </c>
      <c r="E85" t="s">
        <v>14</v>
      </c>
      <c r="F85">
        <v>48</v>
      </c>
      <c r="G85">
        <v>254</v>
      </c>
      <c r="H85">
        <v>66</v>
      </c>
      <c r="I85">
        <v>7</v>
      </c>
      <c r="J85">
        <v>8</v>
      </c>
      <c r="K85" s="1">
        <v>42402.227997685186</v>
      </c>
    </row>
    <row r="86" spans="1:11">
      <c r="A86" t="s">
        <v>21</v>
      </c>
      <c r="B86">
        <v>6.0529999999999999</v>
      </c>
      <c r="C86">
        <v>374</v>
      </c>
      <c r="D86">
        <v>12</v>
      </c>
      <c r="E86" t="s">
        <v>24</v>
      </c>
      <c r="F86">
        <v>85</v>
      </c>
      <c r="G86">
        <v>99</v>
      </c>
      <c r="H86">
        <v>84</v>
      </c>
      <c r="I86">
        <v>5</v>
      </c>
      <c r="J86">
        <v>4</v>
      </c>
      <c r="K86" s="1">
        <v>42402.741909722223</v>
      </c>
    </row>
    <row r="87" spans="1:11">
      <c r="A87" t="s">
        <v>116</v>
      </c>
      <c r="B87">
        <v>14.286</v>
      </c>
      <c r="C87">
        <v>1.53</v>
      </c>
      <c r="D87">
        <v>85</v>
      </c>
      <c r="E87" t="s">
        <v>13</v>
      </c>
      <c r="F87">
        <v>48</v>
      </c>
      <c r="G87">
        <v>282</v>
      </c>
      <c r="H87">
        <v>69</v>
      </c>
      <c r="I87">
        <v>3</v>
      </c>
      <c r="J87">
        <v>6</v>
      </c>
      <c r="K87" s="1">
        <v>42402.158159722225</v>
      </c>
    </row>
    <row r="88" spans="1:11">
      <c r="A88" t="s">
        <v>117</v>
      </c>
      <c r="B88">
        <v>16.134</v>
      </c>
      <c r="C88">
        <v>1.45</v>
      </c>
      <c r="D88">
        <v>76</v>
      </c>
      <c r="E88" t="s">
        <v>18</v>
      </c>
      <c r="F88">
        <v>47</v>
      </c>
      <c r="G88">
        <v>279</v>
      </c>
      <c r="H88">
        <v>62</v>
      </c>
      <c r="I88">
        <v>7</v>
      </c>
      <c r="J88">
        <v>12</v>
      </c>
      <c r="K88" s="1">
        <v>42402.182928240742</v>
      </c>
    </row>
    <row r="89" spans="1:11">
      <c r="A89" t="s">
        <v>118</v>
      </c>
      <c r="B89">
        <v>12.446999999999999</v>
      </c>
      <c r="C89">
        <v>1.6080000000000001</v>
      </c>
      <c r="D89">
        <v>70</v>
      </c>
      <c r="E89" t="s">
        <v>13</v>
      </c>
      <c r="F89">
        <v>44</v>
      </c>
      <c r="G89">
        <v>357</v>
      </c>
      <c r="H89">
        <v>59</v>
      </c>
      <c r="I89">
        <v>9</v>
      </c>
      <c r="J89">
        <v>10</v>
      </c>
      <c r="K89" s="1">
        <v>42402.737743055557</v>
      </c>
    </row>
    <row r="90" spans="1:11">
      <c r="A90" t="s">
        <v>78</v>
      </c>
      <c r="B90">
        <v>4.8620000000000001</v>
      </c>
      <c r="C90">
        <v>270</v>
      </c>
      <c r="D90">
        <v>10</v>
      </c>
      <c r="E90" t="s">
        <v>42</v>
      </c>
      <c r="F90">
        <v>85</v>
      </c>
      <c r="G90">
        <v>105</v>
      </c>
      <c r="H90">
        <v>89</v>
      </c>
      <c r="I90">
        <v>6</v>
      </c>
      <c r="J90">
        <v>9</v>
      </c>
      <c r="K90" s="1">
        <v>42402.713321759256</v>
      </c>
    </row>
    <row r="91" spans="1:11">
      <c r="A91" t="s">
        <v>79</v>
      </c>
      <c r="B91">
        <v>9.0190000000000001</v>
      </c>
      <c r="C91">
        <v>562</v>
      </c>
      <c r="D91">
        <v>21</v>
      </c>
      <c r="E91" t="s">
        <v>27</v>
      </c>
      <c r="F91">
        <v>67</v>
      </c>
      <c r="G91">
        <v>179</v>
      </c>
      <c r="H91">
        <v>69</v>
      </c>
      <c r="I91">
        <v>9</v>
      </c>
      <c r="J91">
        <v>9</v>
      </c>
      <c r="K91" s="1">
        <v>42402.741400462961</v>
      </c>
    </row>
    <row r="92" spans="1:11">
      <c r="A92" t="s">
        <v>80</v>
      </c>
      <c r="B92">
        <v>7.7590000000000003</v>
      </c>
      <c r="C92">
        <v>546</v>
      </c>
      <c r="D92">
        <v>19</v>
      </c>
      <c r="E92" t="s">
        <v>35</v>
      </c>
      <c r="F92">
        <v>76</v>
      </c>
      <c r="G92">
        <v>208</v>
      </c>
      <c r="H92">
        <v>74</v>
      </c>
      <c r="I92">
        <v>15</v>
      </c>
      <c r="J92">
        <v>13</v>
      </c>
      <c r="K92" s="1">
        <v>42402.712141203701</v>
      </c>
    </row>
    <row r="93" spans="1:11">
      <c r="A93" t="s">
        <v>81</v>
      </c>
      <c r="B93">
        <v>8.2850000000000001</v>
      </c>
      <c r="C93">
        <v>1.38</v>
      </c>
      <c r="D93">
        <v>49</v>
      </c>
      <c r="E93" t="s">
        <v>19</v>
      </c>
      <c r="F93">
        <v>60</v>
      </c>
      <c r="G93">
        <v>363</v>
      </c>
      <c r="H93">
        <v>67</v>
      </c>
      <c r="I93">
        <v>6</v>
      </c>
      <c r="J93">
        <v>5</v>
      </c>
      <c r="K93" s="1">
        <v>42402.670613425929</v>
      </c>
    </row>
    <row r="94" spans="1:11">
      <c r="A94" t="s">
        <v>82</v>
      </c>
      <c r="B94">
        <v>6.0060000000000002</v>
      </c>
      <c r="C94">
        <v>391</v>
      </c>
      <c r="D94">
        <v>19</v>
      </c>
      <c r="E94" t="s">
        <v>35</v>
      </c>
      <c r="F94">
        <v>74</v>
      </c>
      <c r="G94">
        <v>124</v>
      </c>
      <c r="H94">
        <v>72</v>
      </c>
      <c r="I94">
        <v>5</v>
      </c>
      <c r="J94">
        <v>6</v>
      </c>
      <c r="K94" s="1">
        <v>42402.722615740742</v>
      </c>
    </row>
    <row r="95" spans="1:11">
      <c r="A95" t="s">
        <v>83</v>
      </c>
      <c r="B95">
        <v>10.526</v>
      </c>
      <c r="C95">
        <v>601</v>
      </c>
      <c r="D95">
        <v>21</v>
      </c>
      <c r="E95" t="s">
        <v>27</v>
      </c>
      <c r="F95">
        <v>78</v>
      </c>
      <c r="G95">
        <v>163</v>
      </c>
      <c r="H95">
        <v>77</v>
      </c>
      <c r="I95">
        <v>7</v>
      </c>
      <c r="J95">
        <v>6</v>
      </c>
      <c r="K95" s="1">
        <v>42402.734236111108</v>
      </c>
    </row>
    <row r="96" spans="1:11">
      <c r="A96" t="s">
        <v>84</v>
      </c>
      <c r="B96">
        <v>8.0269999999999992</v>
      </c>
      <c r="C96">
        <v>598</v>
      </c>
      <c r="D96">
        <v>20</v>
      </c>
      <c r="E96" t="s">
        <v>19</v>
      </c>
      <c r="F96">
        <v>74</v>
      </c>
      <c r="G96">
        <v>149</v>
      </c>
      <c r="H96">
        <v>68</v>
      </c>
      <c r="I96">
        <v>5</v>
      </c>
      <c r="J96">
        <v>5</v>
      </c>
      <c r="K96" s="1">
        <v>42402.608032407406</v>
      </c>
    </row>
    <row r="97" spans="1:11">
      <c r="A97" t="s">
        <v>85</v>
      </c>
      <c r="B97">
        <v>7.5940000000000003</v>
      </c>
      <c r="C97">
        <v>489</v>
      </c>
      <c r="D97">
        <v>17</v>
      </c>
      <c r="E97" t="s">
        <v>11</v>
      </c>
      <c r="F97">
        <v>74</v>
      </c>
      <c r="G97">
        <v>114</v>
      </c>
      <c r="H97">
        <v>82</v>
      </c>
      <c r="I97">
        <v>1</v>
      </c>
      <c r="J97">
        <v>2</v>
      </c>
      <c r="K97" s="1">
        <v>42402.704328703701</v>
      </c>
    </row>
    <row r="98" spans="1:11">
      <c r="A98" t="s">
        <v>86</v>
      </c>
      <c r="B98">
        <v>7.3949999999999996</v>
      </c>
      <c r="C98">
        <v>460</v>
      </c>
      <c r="D98">
        <v>18</v>
      </c>
      <c r="E98" t="s">
        <v>32</v>
      </c>
      <c r="F98">
        <v>61</v>
      </c>
      <c r="G98">
        <v>149</v>
      </c>
      <c r="H98">
        <v>70</v>
      </c>
      <c r="I98">
        <v>2</v>
      </c>
      <c r="J98">
        <v>3</v>
      </c>
      <c r="K98" s="1">
        <v>42402.735590277778</v>
      </c>
    </row>
    <row r="99" spans="1:11">
      <c r="A99" t="s">
        <v>26</v>
      </c>
      <c r="B99">
        <v>10.436</v>
      </c>
      <c r="C99">
        <v>612</v>
      </c>
      <c r="D99">
        <v>24</v>
      </c>
      <c r="E99" t="s">
        <v>19</v>
      </c>
      <c r="F99">
        <v>51</v>
      </c>
      <c r="G99">
        <v>151</v>
      </c>
      <c r="H99">
        <v>62</v>
      </c>
      <c r="I99">
        <v>7</v>
      </c>
      <c r="J99">
        <v>6</v>
      </c>
      <c r="K99" s="1">
        <v>42402.740949074076</v>
      </c>
    </row>
    <row r="100" spans="1:11">
      <c r="A100" t="s">
        <v>87</v>
      </c>
      <c r="B100">
        <v>5.8620000000000001</v>
      </c>
      <c r="C100">
        <v>295</v>
      </c>
      <c r="D100">
        <v>20</v>
      </c>
      <c r="E100" t="s">
        <v>32</v>
      </c>
      <c r="F100">
        <v>74</v>
      </c>
      <c r="G100">
        <v>89</v>
      </c>
      <c r="H100">
        <v>76</v>
      </c>
      <c r="I100">
        <v>6</v>
      </c>
      <c r="J100">
        <v>8</v>
      </c>
      <c r="K100" s="1">
        <v>42402.676354166666</v>
      </c>
    </row>
    <row r="101" spans="1:11">
      <c r="A101" t="s">
        <v>28</v>
      </c>
      <c r="B101">
        <v>11.355</v>
      </c>
      <c r="C101">
        <v>820</v>
      </c>
      <c r="D101">
        <v>37</v>
      </c>
      <c r="E101" t="s">
        <v>24</v>
      </c>
      <c r="F101">
        <v>60</v>
      </c>
      <c r="G101">
        <v>227</v>
      </c>
      <c r="H101">
        <v>62</v>
      </c>
      <c r="I101">
        <v>10</v>
      </c>
      <c r="J101">
        <v>8</v>
      </c>
      <c r="K101" s="1">
        <v>42402.731481481482</v>
      </c>
    </row>
    <row r="102" spans="1:11">
      <c r="A102" t="s">
        <v>29</v>
      </c>
      <c r="B102">
        <v>10.130000000000001</v>
      </c>
      <c r="C102">
        <v>645</v>
      </c>
      <c r="D102">
        <v>28</v>
      </c>
      <c r="E102" t="s">
        <v>24</v>
      </c>
      <c r="F102">
        <v>65</v>
      </c>
      <c r="G102">
        <v>184</v>
      </c>
      <c r="H102">
        <v>66</v>
      </c>
      <c r="I102">
        <v>8</v>
      </c>
      <c r="J102">
        <v>7</v>
      </c>
      <c r="K102" s="1">
        <v>42402.697268518517</v>
      </c>
    </row>
    <row r="103" spans="1:11">
      <c r="A103" t="s">
        <v>88</v>
      </c>
      <c r="B103">
        <v>6.23</v>
      </c>
      <c r="C103">
        <v>347</v>
      </c>
      <c r="D103">
        <v>12</v>
      </c>
      <c r="E103" t="s">
        <v>43</v>
      </c>
      <c r="F103">
        <v>80</v>
      </c>
      <c r="G103">
        <v>203</v>
      </c>
      <c r="H103">
        <v>78</v>
      </c>
      <c r="I103">
        <v>5</v>
      </c>
      <c r="J103">
        <v>3</v>
      </c>
      <c r="K103" s="1">
        <v>42402.700069444443</v>
      </c>
    </row>
    <row r="104" spans="1:11">
      <c r="A104" t="s">
        <v>110</v>
      </c>
      <c r="B104">
        <v>12.414</v>
      </c>
      <c r="C104">
        <v>486</v>
      </c>
      <c r="D104">
        <v>29</v>
      </c>
      <c r="E104" t="s">
        <v>44</v>
      </c>
      <c r="F104">
        <v>68</v>
      </c>
      <c r="G104">
        <v>168</v>
      </c>
      <c r="H104">
        <v>69</v>
      </c>
      <c r="I104">
        <v>8</v>
      </c>
      <c r="J104">
        <v>8</v>
      </c>
      <c r="K104" s="1">
        <v>42402.744895833333</v>
      </c>
    </row>
    <row r="105" spans="1:11">
      <c r="A105" t="s">
        <v>89</v>
      </c>
      <c r="B105">
        <v>6.907</v>
      </c>
      <c r="C105">
        <v>347</v>
      </c>
      <c r="D105">
        <v>12</v>
      </c>
      <c r="E105" t="s">
        <v>35</v>
      </c>
      <c r="F105">
        <v>79</v>
      </c>
      <c r="G105">
        <v>106</v>
      </c>
      <c r="H105">
        <v>78</v>
      </c>
      <c r="I105">
        <v>3</v>
      </c>
      <c r="J105">
        <v>4</v>
      </c>
      <c r="K105" s="1">
        <v>42402.701898148145</v>
      </c>
    </row>
    <row r="106" spans="1:11">
      <c r="A106" t="s">
        <v>90</v>
      </c>
      <c r="B106">
        <v>7.3140000000000001</v>
      </c>
      <c r="C106">
        <v>513</v>
      </c>
      <c r="D106">
        <v>18</v>
      </c>
      <c r="E106" t="s">
        <v>25</v>
      </c>
      <c r="F106">
        <v>63</v>
      </c>
      <c r="G106">
        <v>157</v>
      </c>
      <c r="H106">
        <v>75</v>
      </c>
      <c r="I106">
        <v>7</v>
      </c>
      <c r="J106">
        <v>3</v>
      </c>
      <c r="K106" s="1">
        <v>42402.71607638889</v>
      </c>
    </row>
    <row r="107" spans="1:11">
      <c r="A107" t="s">
        <v>91</v>
      </c>
      <c r="B107">
        <v>7.226</v>
      </c>
      <c r="C107">
        <v>472</v>
      </c>
      <c r="D107">
        <v>18</v>
      </c>
      <c r="E107" t="s">
        <v>35</v>
      </c>
      <c r="F107">
        <v>71</v>
      </c>
      <c r="G107">
        <v>155</v>
      </c>
      <c r="H107">
        <v>72</v>
      </c>
      <c r="I107">
        <v>7</v>
      </c>
      <c r="J107">
        <v>7</v>
      </c>
      <c r="K107" s="1">
        <v>42402.719918981478</v>
      </c>
    </row>
    <row r="108" spans="1:11">
      <c r="A108" t="s">
        <v>92</v>
      </c>
      <c r="B108">
        <v>8.8040000000000003</v>
      </c>
      <c r="C108">
        <v>557</v>
      </c>
      <c r="D108">
        <v>21</v>
      </c>
      <c r="E108" t="s">
        <v>45</v>
      </c>
      <c r="F108">
        <v>81</v>
      </c>
      <c r="G108">
        <v>222</v>
      </c>
      <c r="H108">
        <v>72</v>
      </c>
      <c r="I108">
        <v>14</v>
      </c>
      <c r="J108">
        <v>15</v>
      </c>
      <c r="K108" s="1">
        <v>42402.587835648148</v>
      </c>
    </row>
    <row r="109" spans="1:11">
      <c r="A109" t="s">
        <v>93</v>
      </c>
      <c r="B109">
        <v>8.6229999999999993</v>
      </c>
      <c r="C109">
        <v>573</v>
      </c>
      <c r="D109">
        <v>24</v>
      </c>
      <c r="E109" t="s">
        <v>32</v>
      </c>
      <c r="F109">
        <v>69</v>
      </c>
      <c r="G109">
        <v>162</v>
      </c>
      <c r="H109">
        <v>74</v>
      </c>
      <c r="I109">
        <v>3</v>
      </c>
      <c r="J109">
        <v>6</v>
      </c>
      <c r="K109" s="1">
        <v>42402.659675925926</v>
      </c>
    </row>
    <row r="110" spans="1:11">
      <c r="A110" t="s">
        <v>94</v>
      </c>
      <c r="B110">
        <v>8.4209999999999994</v>
      </c>
      <c r="C110">
        <v>775</v>
      </c>
      <c r="D110">
        <v>26</v>
      </c>
      <c r="E110" t="s">
        <v>25</v>
      </c>
      <c r="F110">
        <v>65</v>
      </c>
      <c r="G110">
        <v>243</v>
      </c>
      <c r="H110">
        <v>66</v>
      </c>
      <c r="I110">
        <v>6</v>
      </c>
      <c r="J110">
        <v>10</v>
      </c>
      <c r="K110" s="1">
        <v>42402.713425925926</v>
      </c>
    </row>
    <row r="111" spans="1:11">
      <c r="A111" t="s">
        <v>95</v>
      </c>
      <c r="B111">
        <v>9.26</v>
      </c>
      <c r="C111">
        <v>450</v>
      </c>
      <c r="D111">
        <v>17</v>
      </c>
      <c r="E111" t="s">
        <v>23</v>
      </c>
      <c r="F111">
        <v>86</v>
      </c>
      <c r="G111">
        <v>200</v>
      </c>
      <c r="H111">
        <v>77</v>
      </c>
      <c r="I111">
        <v>17</v>
      </c>
      <c r="J111">
        <v>15</v>
      </c>
      <c r="K111" s="1">
        <v>42402.643483796295</v>
      </c>
    </row>
    <row r="112" spans="1:11">
      <c r="A112" t="s">
        <v>96</v>
      </c>
      <c r="B112">
        <v>8.5869999999999997</v>
      </c>
      <c r="C112">
        <v>639</v>
      </c>
      <c r="D112">
        <v>27</v>
      </c>
      <c r="E112" t="s">
        <v>11</v>
      </c>
      <c r="F112">
        <v>58</v>
      </c>
      <c r="G112">
        <v>170</v>
      </c>
      <c r="H112">
        <v>67</v>
      </c>
      <c r="I112">
        <v>9</v>
      </c>
      <c r="J112">
        <v>5</v>
      </c>
      <c r="K112" s="1">
        <v>42402.742534722223</v>
      </c>
    </row>
    <row r="113" spans="1:11">
      <c r="A113" t="s">
        <v>97</v>
      </c>
      <c r="B113">
        <v>6.859</v>
      </c>
      <c r="C113">
        <v>276</v>
      </c>
      <c r="D113">
        <v>11</v>
      </c>
      <c r="E113" t="s">
        <v>39</v>
      </c>
      <c r="F113">
        <v>81</v>
      </c>
      <c r="G113">
        <v>115</v>
      </c>
      <c r="H113">
        <v>84</v>
      </c>
      <c r="I113">
        <v>3</v>
      </c>
      <c r="J113">
        <v>4</v>
      </c>
      <c r="K113" s="1">
        <v>42402.730821759258</v>
      </c>
    </row>
    <row r="114" spans="1:11">
      <c r="A114" t="s">
        <v>98</v>
      </c>
      <c r="B114">
        <v>6.9729999999999999</v>
      </c>
      <c r="C114">
        <v>522</v>
      </c>
      <c r="D114">
        <v>18</v>
      </c>
      <c r="E114" t="s">
        <v>42</v>
      </c>
      <c r="F114">
        <v>76</v>
      </c>
      <c r="G114">
        <v>188</v>
      </c>
      <c r="H114">
        <v>78</v>
      </c>
      <c r="I114">
        <v>3</v>
      </c>
      <c r="J114">
        <v>4</v>
      </c>
      <c r="K114" s="1">
        <v>42402.550127314818</v>
      </c>
    </row>
    <row r="115" spans="1:11">
      <c r="A115" t="s">
        <v>99</v>
      </c>
      <c r="B115">
        <v>8.2539999999999996</v>
      </c>
      <c r="C115">
        <v>510</v>
      </c>
      <c r="D115">
        <v>21</v>
      </c>
      <c r="E115" t="s">
        <v>32</v>
      </c>
      <c r="F115">
        <v>74</v>
      </c>
      <c r="G115">
        <v>173</v>
      </c>
      <c r="H115">
        <v>72</v>
      </c>
      <c r="I115">
        <v>7</v>
      </c>
      <c r="J115">
        <v>5</v>
      </c>
      <c r="K115" s="1">
        <v>42402.727858796294</v>
      </c>
    </row>
    <row r="116" spans="1:11">
      <c r="A116" t="s">
        <v>109</v>
      </c>
      <c r="B116">
        <v>14.237</v>
      </c>
      <c r="C116">
        <v>823</v>
      </c>
      <c r="D116">
        <v>37</v>
      </c>
      <c r="E116" t="s">
        <v>19</v>
      </c>
      <c r="F116">
        <v>75</v>
      </c>
      <c r="G116">
        <v>215</v>
      </c>
      <c r="H116">
        <v>75</v>
      </c>
      <c r="I116">
        <v>8</v>
      </c>
      <c r="J116">
        <v>6</v>
      </c>
      <c r="K116" s="1">
        <v>42402.732361111113</v>
      </c>
    </row>
    <row r="117" spans="1:11">
      <c r="A117" t="s">
        <v>37</v>
      </c>
      <c r="B117">
        <v>8.84</v>
      </c>
      <c r="C117">
        <v>535</v>
      </c>
      <c r="D117">
        <v>24</v>
      </c>
      <c r="E117" t="s">
        <v>33</v>
      </c>
      <c r="F117">
        <v>64</v>
      </c>
      <c r="G117">
        <v>187</v>
      </c>
      <c r="H117">
        <v>63</v>
      </c>
      <c r="I117">
        <v>10</v>
      </c>
      <c r="J117">
        <v>10</v>
      </c>
      <c r="K117" s="1">
        <v>42402.747939814813</v>
      </c>
    </row>
    <row r="118" spans="1:11">
      <c r="A118" t="s">
        <v>38</v>
      </c>
      <c r="B118">
        <v>14.51</v>
      </c>
      <c r="C118">
        <v>850</v>
      </c>
      <c r="D118">
        <v>39</v>
      </c>
      <c r="E118" t="s">
        <v>24</v>
      </c>
      <c r="F118">
        <v>62</v>
      </c>
      <c r="G118">
        <v>225</v>
      </c>
      <c r="H118">
        <v>67</v>
      </c>
      <c r="I118">
        <v>8</v>
      </c>
      <c r="J118">
        <v>6</v>
      </c>
      <c r="K118" s="1">
        <v>42402.737638888888</v>
      </c>
    </row>
    <row r="119" spans="1:11">
      <c r="A119" t="s">
        <v>111</v>
      </c>
      <c r="B119">
        <v>12.254</v>
      </c>
      <c r="C119">
        <v>188</v>
      </c>
      <c r="D119">
        <v>27</v>
      </c>
      <c r="E119" t="s">
        <v>33</v>
      </c>
      <c r="F119">
        <v>63</v>
      </c>
      <c r="G119">
        <v>72</v>
      </c>
      <c r="H119">
        <v>73</v>
      </c>
      <c r="I119">
        <v>3</v>
      </c>
      <c r="J119">
        <v>3</v>
      </c>
      <c r="K119" s="1">
        <v>42402.646874999999</v>
      </c>
    </row>
    <row r="120" spans="1:11">
      <c r="A120" t="s">
        <v>112</v>
      </c>
      <c r="B120">
        <v>10.846</v>
      </c>
      <c r="C120">
        <v>401</v>
      </c>
      <c r="D120">
        <v>31</v>
      </c>
      <c r="E120" t="s">
        <v>34</v>
      </c>
      <c r="F120">
        <v>59</v>
      </c>
      <c r="G120">
        <v>160</v>
      </c>
      <c r="H120">
        <v>69</v>
      </c>
      <c r="I120">
        <v>6</v>
      </c>
      <c r="J120">
        <v>6</v>
      </c>
      <c r="K120" s="1">
        <v>42402.579606481479</v>
      </c>
    </row>
    <row r="121" spans="1:11">
      <c r="A121" t="s">
        <v>100</v>
      </c>
      <c r="B121">
        <v>10.019</v>
      </c>
      <c r="C121">
        <v>500</v>
      </c>
      <c r="D121">
        <v>21</v>
      </c>
      <c r="E121" t="s">
        <v>46</v>
      </c>
      <c r="F121">
        <v>79</v>
      </c>
      <c r="G121">
        <v>186</v>
      </c>
      <c r="H121">
        <v>73</v>
      </c>
      <c r="I121">
        <v>7</v>
      </c>
      <c r="J121">
        <v>7</v>
      </c>
      <c r="K121" s="1">
        <v>42402.742071759261</v>
      </c>
    </row>
    <row r="122" spans="1:11">
      <c r="A122" t="s">
        <v>113</v>
      </c>
      <c r="B122">
        <v>17.547999999999998</v>
      </c>
      <c r="C122">
        <v>371</v>
      </c>
      <c r="D122">
        <v>46</v>
      </c>
      <c r="E122" t="s">
        <v>32</v>
      </c>
      <c r="F122">
        <v>55</v>
      </c>
      <c r="G122">
        <v>110</v>
      </c>
      <c r="H122">
        <v>64</v>
      </c>
      <c r="I122">
        <v>6</v>
      </c>
      <c r="J122">
        <v>7</v>
      </c>
      <c r="K122" s="1">
        <v>42402.338148148148</v>
      </c>
    </row>
    <row r="123" spans="1:11">
      <c r="A123" t="s">
        <v>101</v>
      </c>
      <c r="B123">
        <v>7.5609999999999999</v>
      </c>
      <c r="C123">
        <v>514</v>
      </c>
      <c r="D123">
        <v>18</v>
      </c>
      <c r="E123" t="s">
        <v>39</v>
      </c>
      <c r="F123">
        <v>81</v>
      </c>
      <c r="G123">
        <v>195</v>
      </c>
      <c r="H123">
        <v>74</v>
      </c>
      <c r="I123">
        <v>2</v>
      </c>
      <c r="J123">
        <v>2</v>
      </c>
      <c r="K123" s="1">
        <v>42402.58761574074</v>
      </c>
    </row>
    <row r="124" spans="1:11">
      <c r="A124" t="s">
        <v>114</v>
      </c>
      <c r="B124">
        <v>12.15</v>
      </c>
      <c r="C124">
        <v>197</v>
      </c>
      <c r="D124">
        <v>22</v>
      </c>
      <c r="E124" t="s">
        <v>33</v>
      </c>
      <c r="F124">
        <v>72</v>
      </c>
      <c r="G124">
        <v>76</v>
      </c>
      <c r="H124">
        <v>69</v>
      </c>
      <c r="I124">
        <v>7</v>
      </c>
      <c r="J124">
        <v>9</v>
      </c>
      <c r="K124" s="1">
        <v>42402.595092592594</v>
      </c>
    </row>
    <row r="125" spans="1:11">
      <c r="A125" t="s">
        <v>102</v>
      </c>
      <c r="B125">
        <v>7.609</v>
      </c>
      <c r="C125">
        <v>459</v>
      </c>
      <c r="D125">
        <v>21</v>
      </c>
      <c r="E125" t="s">
        <v>25</v>
      </c>
      <c r="F125">
        <v>79</v>
      </c>
      <c r="G125">
        <v>143</v>
      </c>
      <c r="H125">
        <v>82</v>
      </c>
      <c r="I125">
        <v>5</v>
      </c>
      <c r="J125">
        <v>5</v>
      </c>
      <c r="K125" s="1">
        <v>42402.738680555558</v>
      </c>
    </row>
    <row r="126" spans="1:11">
      <c r="A126" t="s">
        <v>103</v>
      </c>
      <c r="B126">
        <v>8.5449999999999999</v>
      </c>
      <c r="C126">
        <v>772</v>
      </c>
      <c r="D126">
        <v>29</v>
      </c>
      <c r="E126" t="s">
        <v>24</v>
      </c>
      <c r="F126">
        <v>48</v>
      </c>
      <c r="G126">
        <v>226</v>
      </c>
      <c r="H126">
        <v>73</v>
      </c>
      <c r="I126">
        <v>4</v>
      </c>
      <c r="J126">
        <v>6</v>
      </c>
      <c r="K126" s="1">
        <v>42402.70207175926</v>
      </c>
    </row>
    <row r="127" spans="1:11">
      <c r="A127" t="s">
        <v>104</v>
      </c>
      <c r="B127">
        <v>8.2439999999999998</v>
      </c>
      <c r="C127">
        <v>464</v>
      </c>
      <c r="D127">
        <v>18</v>
      </c>
      <c r="E127" t="s">
        <v>32</v>
      </c>
      <c r="F127">
        <v>75</v>
      </c>
      <c r="G127">
        <v>152</v>
      </c>
      <c r="H127">
        <v>74</v>
      </c>
      <c r="I127">
        <v>6</v>
      </c>
      <c r="J127">
        <v>5</v>
      </c>
      <c r="K127" s="1">
        <v>42402.620729166665</v>
      </c>
    </row>
    <row r="128" spans="1:11">
      <c r="A128" t="s">
        <v>105</v>
      </c>
      <c r="B128">
        <v>7.7839999999999998</v>
      </c>
      <c r="C128">
        <v>517</v>
      </c>
      <c r="D128">
        <v>19</v>
      </c>
      <c r="E128" t="s">
        <v>32</v>
      </c>
      <c r="F128">
        <v>54</v>
      </c>
      <c r="G128">
        <v>151</v>
      </c>
      <c r="H128">
        <v>66</v>
      </c>
      <c r="I128">
        <v>1</v>
      </c>
      <c r="J128">
        <v>5</v>
      </c>
      <c r="K128" s="1">
        <v>42402.658113425925</v>
      </c>
    </row>
    <row r="129" spans="1:11">
      <c r="A129" t="s">
        <v>70</v>
      </c>
      <c r="B129">
        <v>8.1349999999999998</v>
      </c>
      <c r="C129">
        <v>384</v>
      </c>
      <c r="D129">
        <v>14</v>
      </c>
      <c r="E129" t="s">
        <v>35</v>
      </c>
      <c r="F129">
        <v>77</v>
      </c>
      <c r="G129">
        <v>123</v>
      </c>
      <c r="H129">
        <v>78</v>
      </c>
      <c r="I129">
        <v>3</v>
      </c>
      <c r="J129">
        <v>6</v>
      </c>
      <c r="K129" s="1">
        <v>42402.747939814813</v>
      </c>
    </row>
    <row r="130" spans="1:11">
      <c r="A130" t="s">
        <v>71</v>
      </c>
      <c r="B130">
        <v>7.6379999999999999</v>
      </c>
      <c r="C130">
        <v>546</v>
      </c>
      <c r="D130">
        <v>19</v>
      </c>
      <c r="E130" t="s">
        <v>35</v>
      </c>
      <c r="F130">
        <v>76</v>
      </c>
      <c r="G130">
        <v>195</v>
      </c>
      <c r="H130">
        <v>79</v>
      </c>
      <c r="I130">
        <v>4</v>
      </c>
      <c r="J130">
        <v>5</v>
      </c>
      <c r="K130" s="1">
        <v>42402.731631944444</v>
      </c>
    </row>
    <row r="131" spans="1:11">
      <c r="A131" t="s">
        <v>66</v>
      </c>
      <c r="B131">
        <v>8.09</v>
      </c>
      <c r="C131">
        <v>499</v>
      </c>
      <c r="D131">
        <v>23</v>
      </c>
      <c r="E131" t="s">
        <v>19</v>
      </c>
      <c r="F131">
        <v>60</v>
      </c>
      <c r="G131">
        <v>128</v>
      </c>
      <c r="H131">
        <v>73</v>
      </c>
      <c r="I131">
        <v>3</v>
      </c>
      <c r="J131">
        <v>4</v>
      </c>
      <c r="K131" s="1">
        <v>42402.733668981484</v>
      </c>
    </row>
    <row r="132" spans="1:11">
      <c r="A132" t="s">
        <v>67</v>
      </c>
      <c r="B132">
        <v>7.1929999999999996</v>
      </c>
      <c r="C132">
        <v>364</v>
      </c>
      <c r="D132">
        <v>16</v>
      </c>
      <c r="E132" t="s">
        <v>11</v>
      </c>
      <c r="F132">
        <v>76</v>
      </c>
      <c r="G132">
        <v>102</v>
      </c>
      <c r="H132">
        <v>81</v>
      </c>
      <c r="I132">
        <v>4</v>
      </c>
      <c r="J132">
        <v>4</v>
      </c>
      <c r="K132" s="1">
        <v>42402.688090277778</v>
      </c>
    </row>
    <row r="133" spans="1:11">
      <c r="A133" t="s">
        <v>68</v>
      </c>
      <c r="B133">
        <v>7.7880000000000003</v>
      </c>
      <c r="C133">
        <v>268</v>
      </c>
      <c r="D133">
        <v>13</v>
      </c>
      <c r="E133" t="s">
        <v>30</v>
      </c>
      <c r="F133">
        <v>73</v>
      </c>
      <c r="G133">
        <v>72</v>
      </c>
      <c r="H133">
        <v>80</v>
      </c>
      <c r="I133">
        <v>4</v>
      </c>
      <c r="J133">
        <v>4</v>
      </c>
      <c r="K133" s="1">
        <v>42402.723819444444</v>
      </c>
    </row>
    <row r="134" spans="1:11">
      <c r="A134" t="s">
        <v>69</v>
      </c>
      <c r="B134">
        <v>7.218</v>
      </c>
      <c r="C134">
        <v>361</v>
      </c>
      <c r="D134">
        <v>17</v>
      </c>
      <c r="E134" t="s">
        <v>24</v>
      </c>
      <c r="F134">
        <v>68</v>
      </c>
      <c r="G134">
        <v>109</v>
      </c>
      <c r="H134">
        <v>74</v>
      </c>
      <c r="I134">
        <v>4</v>
      </c>
      <c r="J134">
        <v>4</v>
      </c>
      <c r="K134" s="1">
        <v>42402.746030092596</v>
      </c>
    </row>
    <row r="135" spans="1:11">
      <c r="A135" t="s">
        <v>40</v>
      </c>
      <c r="B135">
        <v>28.850999999999999</v>
      </c>
      <c r="C135">
        <v>781</v>
      </c>
      <c r="D135">
        <v>31</v>
      </c>
      <c r="E135" t="s">
        <v>14</v>
      </c>
      <c r="F135">
        <v>55</v>
      </c>
      <c r="G135">
        <v>189</v>
      </c>
      <c r="H135">
        <v>66</v>
      </c>
      <c r="I135">
        <v>5</v>
      </c>
      <c r="J135">
        <v>6</v>
      </c>
      <c r="K135" s="1">
        <v>42402.648078703707</v>
      </c>
    </row>
    <row r="136" spans="1:11">
      <c r="A136" t="s">
        <v>106</v>
      </c>
      <c r="B136">
        <v>17.399999999999999</v>
      </c>
      <c r="C136">
        <v>236</v>
      </c>
      <c r="D136">
        <v>14</v>
      </c>
      <c r="E136" t="s">
        <v>22</v>
      </c>
      <c r="F136">
        <v>74</v>
      </c>
      <c r="G136">
        <v>79</v>
      </c>
      <c r="H136">
        <v>72</v>
      </c>
      <c r="I136">
        <v>7</v>
      </c>
      <c r="J136">
        <v>7</v>
      </c>
      <c r="K136" s="1">
        <v>42402.737326388888</v>
      </c>
    </row>
    <row r="137" spans="1:11">
      <c r="A137" s="6" t="s">
        <v>65</v>
      </c>
      <c r="D137" s="5">
        <f>AVERAGE(D85:D136)</f>
        <v>26.173076923076923</v>
      </c>
      <c r="E137">
        <f>D137/1.6</f>
        <v>16.358173076923077</v>
      </c>
      <c r="K137" s="1"/>
    </row>
    <row r="138" spans="1:11">
      <c r="D138" s="5"/>
      <c r="K138" s="1"/>
    </row>
    <row r="139" spans="1:11">
      <c r="A139" s="3" t="s">
        <v>47</v>
      </c>
    </row>
    <row r="140" spans="1:11" s="2" customFormat="1" ht="47.25">
      <c r="A140" s="2" t="s">
        <v>0</v>
      </c>
      <c r="B140" s="2" t="s">
        <v>1</v>
      </c>
      <c r="C140" s="2" t="s">
        <v>2</v>
      </c>
      <c r="D140" s="2" t="s">
        <v>3</v>
      </c>
      <c r="E140" s="2" t="s">
        <v>4</v>
      </c>
      <c r="F140" s="2" t="s">
        <v>5</v>
      </c>
      <c r="G140" s="2" t="s">
        <v>6</v>
      </c>
      <c r="H140" s="2" t="s">
        <v>7</v>
      </c>
      <c r="I140" s="2" t="s">
        <v>8</v>
      </c>
      <c r="J140" s="2" t="s">
        <v>9</v>
      </c>
      <c r="K140" s="2" t="s">
        <v>10</v>
      </c>
    </row>
    <row r="141" spans="1:11">
      <c r="A141" t="s">
        <v>107</v>
      </c>
      <c r="B141">
        <v>16.082000000000001</v>
      </c>
      <c r="C141">
        <v>203</v>
      </c>
      <c r="D141">
        <v>9</v>
      </c>
      <c r="E141" t="s">
        <v>48</v>
      </c>
      <c r="F141">
        <v>74</v>
      </c>
      <c r="G141">
        <v>69</v>
      </c>
      <c r="H141">
        <v>74</v>
      </c>
      <c r="I141">
        <v>4</v>
      </c>
      <c r="J141">
        <v>3</v>
      </c>
      <c r="K141" s="1">
        <v>42402.683344907404</v>
      </c>
    </row>
    <row r="142" spans="1:11">
      <c r="A142" t="s">
        <v>119</v>
      </c>
      <c r="B142">
        <v>10.005000000000001</v>
      </c>
      <c r="C142">
        <v>339</v>
      </c>
      <c r="D142">
        <v>85</v>
      </c>
      <c r="E142" t="s">
        <v>11</v>
      </c>
      <c r="F142">
        <v>47</v>
      </c>
      <c r="G142">
        <v>74</v>
      </c>
      <c r="H142">
        <v>62</v>
      </c>
      <c r="I142">
        <v>8</v>
      </c>
      <c r="J142">
        <v>9</v>
      </c>
      <c r="K142" s="1">
        <v>42402.230520833335</v>
      </c>
    </row>
    <row r="143" spans="1:11">
      <c r="A143" t="s">
        <v>115</v>
      </c>
      <c r="B143">
        <v>8.1340000000000003</v>
      </c>
      <c r="C143">
        <v>629</v>
      </c>
      <c r="D143">
        <v>31</v>
      </c>
      <c r="E143" t="s">
        <v>12</v>
      </c>
      <c r="F143">
        <v>59</v>
      </c>
      <c r="G143">
        <v>144</v>
      </c>
      <c r="H143">
        <v>65</v>
      </c>
      <c r="I143">
        <v>8</v>
      </c>
      <c r="J143">
        <v>7</v>
      </c>
      <c r="K143" s="1">
        <v>42402.227997685186</v>
      </c>
    </row>
    <row r="144" spans="1:11">
      <c r="A144" t="s">
        <v>21</v>
      </c>
      <c r="B144">
        <v>6.0529999999999999</v>
      </c>
      <c r="C144">
        <v>141</v>
      </c>
      <c r="D144">
        <v>13</v>
      </c>
      <c r="E144" t="s">
        <v>12</v>
      </c>
      <c r="F144">
        <v>45</v>
      </c>
      <c r="G144">
        <v>23</v>
      </c>
      <c r="H144">
        <v>61</v>
      </c>
      <c r="I144">
        <v>7</v>
      </c>
      <c r="J144">
        <v>6</v>
      </c>
      <c r="K144" s="1">
        <v>42402.741909722223</v>
      </c>
    </row>
    <row r="145" spans="1:11">
      <c r="A145" t="s">
        <v>116</v>
      </c>
      <c r="B145">
        <v>14.286</v>
      </c>
      <c r="C145">
        <v>1.2589999999999999</v>
      </c>
      <c r="D145">
        <v>66</v>
      </c>
      <c r="E145" t="s">
        <v>14</v>
      </c>
      <c r="F145">
        <v>49</v>
      </c>
      <c r="G145">
        <v>258</v>
      </c>
      <c r="H145">
        <v>70</v>
      </c>
      <c r="I145">
        <v>3</v>
      </c>
      <c r="J145">
        <v>5</v>
      </c>
      <c r="K145" s="1">
        <v>42402.158159722225</v>
      </c>
    </row>
    <row r="146" spans="1:11">
      <c r="A146" t="s">
        <v>117</v>
      </c>
      <c r="B146">
        <v>16.134</v>
      </c>
      <c r="C146">
        <v>1.244</v>
      </c>
      <c r="D146">
        <v>57</v>
      </c>
      <c r="E146" t="s">
        <v>18</v>
      </c>
      <c r="F146">
        <v>45</v>
      </c>
      <c r="G146">
        <v>215</v>
      </c>
      <c r="H146">
        <v>61</v>
      </c>
      <c r="I146">
        <v>7</v>
      </c>
      <c r="J146">
        <v>11</v>
      </c>
      <c r="K146" s="1">
        <v>42402.182928240742</v>
      </c>
    </row>
    <row r="147" spans="1:11">
      <c r="A147" t="s">
        <v>118</v>
      </c>
      <c r="B147">
        <v>12.451000000000001</v>
      </c>
      <c r="C147">
        <v>1.1990000000000001</v>
      </c>
      <c r="D147">
        <v>54</v>
      </c>
      <c r="E147" t="s">
        <v>13</v>
      </c>
      <c r="F147">
        <v>51</v>
      </c>
      <c r="G147">
        <v>278</v>
      </c>
      <c r="H147">
        <v>69</v>
      </c>
      <c r="I147">
        <v>4</v>
      </c>
      <c r="J147">
        <v>7</v>
      </c>
      <c r="K147" s="1">
        <v>42402.749780092592</v>
      </c>
    </row>
    <row r="148" spans="1:11">
      <c r="A148" t="s">
        <v>78</v>
      </c>
      <c r="B148">
        <v>4.8620000000000001</v>
      </c>
      <c r="C148">
        <v>309</v>
      </c>
      <c r="D148">
        <v>12</v>
      </c>
      <c r="E148" t="s">
        <v>23</v>
      </c>
      <c r="F148">
        <v>86</v>
      </c>
      <c r="G148">
        <v>139</v>
      </c>
      <c r="H148">
        <v>91</v>
      </c>
      <c r="I148">
        <v>3</v>
      </c>
      <c r="J148">
        <v>3</v>
      </c>
      <c r="K148" s="1">
        <v>42402.713321759256</v>
      </c>
    </row>
    <row r="149" spans="1:11">
      <c r="A149" t="s">
        <v>79</v>
      </c>
      <c r="B149">
        <v>9.0190000000000001</v>
      </c>
      <c r="C149">
        <v>453</v>
      </c>
      <c r="D149">
        <v>17</v>
      </c>
      <c r="E149" t="s">
        <v>49</v>
      </c>
      <c r="F149">
        <v>77</v>
      </c>
      <c r="G149">
        <v>209</v>
      </c>
      <c r="H149">
        <v>81</v>
      </c>
      <c r="I149">
        <v>7</v>
      </c>
      <c r="J149">
        <v>6</v>
      </c>
      <c r="K149" s="1">
        <v>42402.741400462961</v>
      </c>
    </row>
    <row r="150" spans="1:11">
      <c r="A150" t="s">
        <v>80</v>
      </c>
      <c r="B150">
        <v>7.7590000000000003</v>
      </c>
      <c r="C150">
        <v>388</v>
      </c>
      <c r="D150">
        <v>17</v>
      </c>
      <c r="E150" t="s">
        <v>31</v>
      </c>
      <c r="F150">
        <v>76</v>
      </c>
      <c r="G150">
        <v>175</v>
      </c>
      <c r="H150">
        <v>78</v>
      </c>
      <c r="I150">
        <v>14</v>
      </c>
      <c r="J150">
        <v>13</v>
      </c>
      <c r="K150" s="1">
        <v>42402.712141203701</v>
      </c>
    </row>
    <row r="151" spans="1:11">
      <c r="A151" t="s">
        <v>81</v>
      </c>
      <c r="B151">
        <v>8.2850000000000001</v>
      </c>
      <c r="C151">
        <v>410</v>
      </c>
      <c r="D151">
        <v>15</v>
      </c>
      <c r="E151" t="s">
        <v>22</v>
      </c>
      <c r="F151">
        <v>70</v>
      </c>
      <c r="G151">
        <v>143</v>
      </c>
      <c r="H151">
        <v>75</v>
      </c>
      <c r="I151">
        <v>3</v>
      </c>
      <c r="J151">
        <v>3</v>
      </c>
      <c r="K151" s="1">
        <v>42402.670613425929</v>
      </c>
    </row>
    <row r="152" spans="1:11">
      <c r="A152" t="s">
        <v>82</v>
      </c>
      <c r="B152">
        <v>6.0060000000000002</v>
      </c>
      <c r="C152">
        <v>374</v>
      </c>
      <c r="D152">
        <v>16</v>
      </c>
      <c r="E152" t="s">
        <v>50</v>
      </c>
      <c r="F152">
        <v>71</v>
      </c>
      <c r="G152">
        <v>198</v>
      </c>
      <c r="H152">
        <v>85</v>
      </c>
      <c r="I152">
        <v>5</v>
      </c>
      <c r="J152">
        <v>6</v>
      </c>
      <c r="K152" s="1">
        <v>42402.722615740742</v>
      </c>
    </row>
    <row r="153" spans="1:11">
      <c r="A153" t="s">
        <v>83</v>
      </c>
      <c r="B153">
        <v>10.526</v>
      </c>
      <c r="C153">
        <v>401</v>
      </c>
      <c r="D153">
        <v>15</v>
      </c>
      <c r="E153" t="s">
        <v>39</v>
      </c>
      <c r="F153">
        <v>78</v>
      </c>
      <c r="G153">
        <v>139</v>
      </c>
      <c r="H153">
        <v>76</v>
      </c>
      <c r="I153">
        <v>7</v>
      </c>
      <c r="J153">
        <v>7</v>
      </c>
      <c r="K153" s="1">
        <v>42402.734236111108</v>
      </c>
    </row>
    <row r="154" spans="1:11">
      <c r="A154" t="s">
        <v>84</v>
      </c>
      <c r="B154">
        <v>8.0269999999999992</v>
      </c>
      <c r="C154">
        <v>414</v>
      </c>
      <c r="D154">
        <v>19</v>
      </c>
      <c r="E154" t="s">
        <v>44</v>
      </c>
      <c r="F154">
        <v>68</v>
      </c>
      <c r="G154">
        <v>138</v>
      </c>
      <c r="H154">
        <v>66</v>
      </c>
      <c r="I154">
        <v>8</v>
      </c>
      <c r="J154">
        <v>7</v>
      </c>
      <c r="K154" s="1">
        <v>42402.608032407406</v>
      </c>
    </row>
    <row r="155" spans="1:11">
      <c r="A155" t="s">
        <v>85</v>
      </c>
      <c r="B155">
        <v>7.5940000000000003</v>
      </c>
      <c r="C155">
        <v>431</v>
      </c>
      <c r="D155">
        <v>16</v>
      </c>
      <c r="E155" t="s">
        <v>27</v>
      </c>
      <c r="F155">
        <v>77</v>
      </c>
      <c r="G155">
        <v>119</v>
      </c>
      <c r="H155">
        <v>82</v>
      </c>
      <c r="I155">
        <v>1</v>
      </c>
      <c r="J155">
        <v>2</v>
      </c>
      <c r="K155" s="1">
        <v>42402.704328703701</v>
      </c>
    </row>
    <row r="156" spans="1:11">
      <c r="A156" t="s">
        <v>86</v>
      </c>
      <c r="B156">
        <v>7.3949999999999996</v>
      </c>
      <c r="C156">
        <v>555</v>
      </c>
      <c r="D156">
        <v>20</v>
      </c>
      <c r="E156" t="s">
        <v>35</v>
      </c>
      <c r="F156">
        <v>72</v>
      </c>
      <c r="G156">
        <v>187</v>
      </c>
      <c r="H156">
        <v>75</v>
      </c>
      <c r="I156">
        <v>4</v>
      </c>
      <c r="J156">
        <v>4</v>
      </c>
      <c r="K156" s="1">
        <v>42402.735590277778</v>
      </c>
    </row>
    <row r="157" spans="1:11">
      <c r="A157" t="s">
        <v>26</v>
      </c>
      <c r="B157">
        <v>10.436</v>
      </c>
      <c r="C157">
        <v>542</v>
      </c>
      <c r="D157">
        <v>24</v>
      </c>
      <c r="E157" t="s">
        <v>22</v>
      </c>
      <c r="F157">
        <v>51</v>
      </c>
      <c r="G157">
        <v>155</v>
      </c>
      <c r="H157">
        <v>64</v>
      </c>
      <c r="I157">
        <v>6</v>
      </c>
      <c r="J157">
        <v>5</v>
      </c>
      <c r="K157" s="1">
        <v>42402.740949074076</v>
      </c>
    </row>
    <row r="158" spans="1:11">
      <c r="A158" t="s">
        <v>87</v>
      </c>
      <c r="B158">
        <v>5.8620000000000001</v>
      </c>
      <c r="C158">
        <v>317</v>
      </c>
      <c r="D158">
        <v>16</v>
      </c>
      <c r="E158" t="s">
        <v>51</v>
      </c>
      <c r="F158">
        <v>70</v>
      </c>
      <c r="G158">
        <v>118</v>
      </c>
      <c r="H158">
        <v>75</v>
      </c>
      <c r="I158">
        <v>4</v>
      </c>
      <c r="J158">
        <v>5</v>
      </c>
      <c r="K158" s="1">
        <v>42402.676354166666</v>
      </c>
    </row>
    <row r="159" spans="1:11">
      <c r="A159" t="s">
        <v>28</v>
      </c>
      <c r="B159">
        <v>11.355</v>
      </c>
      <c r="C159">
        <v>833</v>
      </c>
      <c r="D159">
        <v>40</v>
      </c>
      <c r="E159" t="s">
        <v>32</v>
      </c>
      <c r="F159">
        <v>59</v>
      </c>
      <c r="G159">
        <v>254</v>
      </c>
      <c r="H159">
        <v>62</v>
      </c>
      <c r="I159">
        <v>10</v>
      </c>
      <c r="J159">
        <v>8</v>
      </c>
      <c r="K159" s="1">
        <v>42402.731481481482</v>
      </c>
    </row>
    <row r="160" spans="1:11">
      <c r="A160" t="s">
        <v>29</v>
      </c>
      <c r="B160">
        <v>10.130000000000001</v>
      </c>
      <c r="C160">
        <v>512</v>
      </c>
      <c r="D160">
        <v>23</v>
      </c>
      <c r="E160" t="s">
        <v>22</v>
      </c>
      <c r="F160">
        <v>66</v>
      </c>
      <c r="G160">
        <v>159</v>
      </c>
      <c r="H160">
        <v>69</v>
      </c>
      <c r="I160">
        <v>7</v>
      </c>
      <c r="J160">
        <v>6</v>
      </c>
      <c r="K160" s="1">
        <v>42402.697268518517</v>
      </c>
    </row>
    <row r="161" spans="1:11">
      <c r="A161" t="s">
        <v>88</v>
      </c>
      <c r="B161">
        <v>6.23</v>
      </c>
      <c r="C161">
        <v>285</v>
      </c>
      <c r="D161">
        <v>11</v>
      </c>
      <c r="E161" t="s">
        <v>36</v>
      </c>
      <c r="F161">
        <v>78</v>
      </c>
      <c r="G161">
        <v>131</v>
      </c>
      <c r="H161">
        <v>83</v>
      </c>
      <c r="I161">
        <v>4</v>
      </c>
      <c r="J161">
        <v>4</v>
      </c>
      <c r="K161" s="1">
        <v>42402.700069444443</v>
      </c>
    </row>
    <row r="162" spans="1:11">
      <c r="A162" t="s">
        <v>110</v>
      </c>
      <c r="B162">
        <v>12.414</v>
      </c>
      <c r="C162">
        <v>699</v>
      </c>
      <c r="D162">
        <v>33</v>
      </c>
      <c r="E162" t="s">
        <v>33</v>
      </c>
      <c r="F162">
        <v>64</v>
      </c>
      <c r="G162">
        <v>233</v>
      </c>
      <c r="H162">
        <v>69</v>
      </c>
      <c r="I162">
        <v>5</v>
      </c>
      <c r="J162">
        <v>7</v>
      </c>
      <c r="K162" s="1">
        <v>42402.744895833333</v>
      </c>
    </row>
    <row r="163" spans="1:11">
      <c r="A163" t="s">
        <v>89</v>
      </c>
      <c r="B163">
        <v>6.907</v>
      </c>
      <c r="C163">
        <v>413</v>
      </c>
      <c r="D163">
        <v>15</v>
      </c>
      <c r="E163" t="s">
        <v>39</v>
      </c>
      <c r="F163">
        <v>77</v>
      </c>
      <c r="G163">
        <v>150</v>
      </c>
      <c r="H163">
        <v>76</v>
      </c>
      <c r="I163">
        <v>3</v>
      </c>
      <c r="J163">
        <v>3</v>
      </c>
      <c r="K163" s="1">
        <v>42402.701898148145</v>
      </c>
    </row>
    <row r="164" spans="1:11">
      <c r="A164" t="s">
        <v>90</v>
      </c>
      <c r="B164">
        <v>7.3140000000000001</v>
      </c>
      <c r="C164">
        <v>520</v>
      </c>
      <c r="D164">
        <v>17</v>
      </c>
      <c r="E164" t="s">
        <v>42</v>
      </c>
      <c r="F164">
        <v>68</v>
      </c>
      <c r="G164">
        <v>190</v>
      </c>
      <c r="H164">
        <v>75</v>
      </c>
      <c r="I164">
        <v>7</v>
      </c>
      <c r="J164">
        <v>5</v>
      </c>
      <c r="K164" s="1">
        <v>42402.71607638889</v>
      </c>
    </row>
    <row r="165" spans="1:11">
      <c r="A165" t="s">
        <v>91</v>
      </c>
      <c r="B165">
        <v>7.226</v>
      </c>
      <c r="C165">
        <v>421</v>
      </c>
      <c r="D165">
        <v>18</v>
      </c>
      <c r="E165" t="s">
        <v>35</v>
      </c>
      <c r="F165">
        <v>72</v>
      </c>
      <c r="G165">
        <v>141</v>
      </c>
      <c r="H165">
        <v>78</v>
      </c>
      <c r="I165">
        <v>5</v>
      </c>
      <c r="J165">
        <v>5</v>
      </c>
      <c r="K165" s="1">
        <v>42402.719918981478</v>
      </c>
    </row>
    <row r="166" spans="1:11">
      <c r="A166" t="s">
        <v>92</v>
      </c>
      <c r="B166">
        <v>8.8040000000000003</v>
      </c>
      <c r="C166">
        <v>518</v>
      </c>
      <c r="D166">
        <v>21</v>
      </c>
      <c r="E166" t="s">
        <v>45</v>
      </c>
      <c r="F166">
        <v>82</v>
      </c>
      <c r="G166">
        <v>213</v>
      </c>
      <c r="H166">
        <v>72</v>
      </c>
      <c r="I166">
        <v>12</v>
      </c>
      <c r="J166">
        <v>11</v>
      </c>
      <c r="K166" s="1">
        <v>42402.587835648148</v>
      </c>
    </row>
    <row r="167" spans="1:11">
      <c r="A167" t="s">
        <v>93</v>
      </c>
      <c r="B167">
        <v>8.6229999999999993</v>
      </c>
      <c r="C167">
        <v>388</v>
      </c>
      <c r="D167">
        <v>16</v>
      </c>
      <c r="E167" t="s">
        <v>44</v>
      </c>
      <c r="F167">
        <v>77</v>
      </c>
      <c r="G167">
        <v>133</v>
      </c>
      <c r="H167">
        <v>80</v>
      </c>
      <c r="I167">
        <v>3</v>
      </c>
      <c r="J167">
        <v>4</v>
      </c>
      <c r="K167" s="1">
        <v>42402.659675925926</v>
      </c>
    </row>
    <row r="168" spans="1:11">
      <c r="A168" t="s">
        <v>94</v>
      </c>
      <c r="B168">
        <v>8.4209999999999994</v>
      </c>
      <c r="C168">
        <v>693</v>
      </c>
      <c r="D168">
        <v>26</v>
      </c>
      <c r="E168" t="s">
        <v>51</v>
      </c>
      <c r="F168">
        <v>69</v>
      </c>
      <c r="G168">
        <v>256</v>
      </c>
      <c r="H168">
        <v>70</v>
      </c>
      <c r="I168">
        <v>4</v>
      </c>
      <c r="J168">
        <v>9</v>
      </c>
      <c r="K168" s="1">
        <v>42402.713425925926</v>
      </c>
    </row>
    <row r="169" spans="1:11">
      <c r="A169" t="s">
        <v>95</v>
      </c>
      <c r="B169">
        <v>9.26</v>
      </c>
      <c r="C169">
        <v>530</v>
      </c>
      <c r="D169">
        <v>19</v>
      </c>
      <c r="E169" t="s">
        <v>39</v>
      </c>
      <c r="F169">
        <v>81</v>
      </c>
      <c r="G169">
        <v>208</v>
      </c>
      <c r="H169">
        <v>78</v>
      </c>
      <c r="I169">
        <v>12</v>
      </c>
      <c r="J169">
        <v>11</v>
      </c>
      <c r="K169" s="1">
        <v>42402.643483796295</v>
      </c>
    </row>
    <row r="170" spans="1:11">
      <c r="A170" t="s">
        <v>96</v>
      </c>
      <c r="B170">
        <v>8.5869999999999997</v>
      </c>
      <c r="C170">
        <v>531</v>
      </c>
      <c r="D170">
        <v>25</v>
      </c>
      <c r="E170" t="s">
        <v>27</v>
      </c>
      <c r="F170">
        <v>62</v>
      </c>
      <c r="G170">
        <v>166</v>
      </c>
      <c r="H170">
        <v>73</v>
      </c>
      <c r="I170">
        <v>5</v>
      </c>
      <c r="J170">
        <v>4</v>
      </c>
      <c r="K170" s="1">
        <v>42402.742534722223</v>
      </c>
    </row>
    <row r="171" spans="1:11">
      <c r="A171" t="s">
        <v>97</v>
      </c>
      <c r="B171">
        <v>6.859</v>
      </c>
      <c r="C171">
        <v>238</v>
      </c>
      <c r="D171">
        <v>10</v>
      </c>
      <c r="E171" t="s">
        <v>34</v>
      </c>
      <c r="F171">
        <v>86</v>
      </c>
      <c r="G171">
        <v>111</v>
      </c>
      <c r="H171">
        <v>84</v>
      </c>
      <c r="I171">
        <v>3</v>
      </c>
      <c r="J171">
        <v>5</v>
      </c>
      <c r="K171" s="1">
        <v>42402.730821759258</v>
      </c>
    </row>
    <row r="172" spans="1:11">
      <c r="A172" t="s">
        <v>98</v>
      </c>
      <c r="B172">
        <v>6.9729999999999999</v>
      </c>
      <c r="C172">
        <v>209</v>
      </c>
      <c r="D172">
        <v>14</v>
      </c>
      <c r="E172" t="s">
        <v>45</v>
      </c>
      <c r="F172">
        <v>75</v>
      </c>
      <c r="G172">
        <v>88</v>
      </c>
      <c r="H172">
        <v>76</v>
      </c>
      <c r="I172">
        <v>4</v>
      </c>
      <c r="J172">
        <v>5</v>
      </c>
      <c r="K172" s="1">
        <v>42402.550127314818</v>
      </c>
    </row>
    <row r="173" spans="1:11">
      <c r="A173" t="s">
        <v>99</v>
      </c>
      <c r="B173">
        <v>8.2539999999999996</v>
      </c>
      <c r="C173">
        <v>600</v>
      </c>
      <c r="D173">
        <v>30</v>
      </c>
      <c r="E173" t="s">
        <v>27</v>
      </c>
      <c r="F173">
        <v>67</v>
      </c>
      <c r="G173">
        <v>191</v>
      </c>
      <c r="H173">
        <v>71</v>
      </c>
      <c r="I173">
        <v>5</v>
      </c>
      <c r="J173">
        <v>6</v>
      </c>
      <c r="K173" s="1">
        <v>42402.727858796294</v>
      </c>
    </row>
    <row r="174" spans="1:11">
      <c r="A174" t="s">
        <v>109</v>
      </c>
      <c r="B174">
        <v>14.237</v>
      </c>
      <c r="C174">
        <v>759</v>
      </c>
      <c r="D174">
        <v>36</v>
      </c>
      <c r="E174" t="s">
        <v>12</v>
      </c>
      <c r="F174">
        <v>75</v>
      </c>
      <c r="G174">
        <v>221</v>
      </c>
      <c r="H174">
        <v>76</v>
      </c>
      <c r="I174">
        <v>5</v>
      </c>
      <c r="J174">
        <v>3</v>
      </c>
      <c r="K174" s="1">
        <v>42402.732361111113</v>
      </c>
    </row>
    <row r="175" spans="1:11">
      <c r="A175" t="s">
        <v>37</v>
      </c>
      <c r="B175">
        <v>8.8409999999999993</v>
      </c>
      <c r="C175">
        <v>456</v>
      </c>
      <c r="D175">
        <v>22</v>
      </c>
      <c r="E175" t="s">
        <v>46</v>
      </c>
      <c r="F175">
        <v>68</v>
      </c>
      <c r="G175">
        <v>193</v>
      </c>
      <c r="H175">
        <v>67</v>
      </c>
      <c r="I175">
        <v>10</v>
      </c>
      <c r="J175">
        <v>10</v>
      </c>
      <c r="K175" s="1">
        <v>42402.747939814813</v>
      </c>
    </row>
    <row r="176" spans="1:11">
      <c r="A176" t="s">
        <v>38</v>
      </c>
      <c r="B176">
        <v>14.51</v>
      </c>
      <c r="C176">
        <v>754</v>
      </c>
      <c r="D176">
        <v>36</v>
      </c>
      <c r="E176" t="s">
        <v>35</v>
      </c>
      <c r="F176">
        <v>63</v>
      </c>
      <c r="G176">
        <v>217</v>
      </c>
      <c r="H176">
        <v>70</v>
      </c>
      <c r="I176">
        <v>5</v>
      </c>
      <c r="J176">
        <v>5</v>
      </c>
      <c r="K176" s="1">
        <v>42402.737638888888</v>
      </c>
    </row>
    <row r="177" spans="1:11">
      <c r="A177" t="s">
        <v>111</v>
      </c>
      <c r="B177">
        <v>12.254</v>
      </c>
      <c r="C177">
        <v>608</v>
      </c>
      <c r="D177">
        <v>29</v>
      </c>
      <c r="E177" t="s">
        <v>46</v>
      </c>
      <c r="F177">
        <v>67</v>
      </c>
      <c r="G177">
        <v>260</v>
      </c>
      <c r="H177">
        <v>76</v>
      </c>
      <c r="I177">
        <v>2</v>
      </c>
      <c r="J177">
        <v>1</v>
      </c>
      <c r="K177" s="1">
        <v>42402.646874999999</v>
      </c>
    </row>
    <row r="178" spans="1:11">
      <c r="A178" t="s">
        <v>112</v>
      </c>
      <c r="B178">
        <v>10.846</v>
      </c>
      <c r="C178">
        <v>674</v>
      </c>
      <c r="D178">
        <v>32</v>
      </c>
      <c r="E178" t="s">
        <v>23</v>
      </c>
      <c r="F178">
        <v>60</v>
      </c>
      <c r="G178">
        <v>283</v>
      </c>
      <c r="H178">
        <v>68</v>
      </c>
      <c r="I178">
        <v>5</v>
      </c>
      <c r="J178">
        <v>5</v>
      </c>
      <c r="K178" s="1">
        <v>42402.579606481479</v>
      </c>
    </row>
    <row r="179" spans="1:11">
      <c r="A179" t="s">
        <v>100</v>
      </c>
      <c r="B179">
        <v>10.019</v>
      </c>
      <c r="C179">
        <v>502</v>
      </c>
      <c r="D179">
        <v>20</v>
      </c>
      <c r="E179" t="s">
        <v>43</v>
      </c>
      <c r="F179">
        <v>80</v>
      </c>
      <c r="G179">
        <v>257</v>
      </c>
      <c r="H179">
        <v>76</v>
      </c>
      <c r="I179">
        <v>5</v>
      </c>
      <c r="J179">
        <v>8</v>
      </c>
      <c r="K179" s="1">
        <v>42402.742071759261</v>
      </c>
    </row>
    <row r="180" spans="1:11">
      <c r="A180" t="s">
        <v>113</v>
      </c>
      <c r="B180">
        <v>17.547999999999998</v>
      </c>
      <c r="C180">
        <v>1.02</v>
      </c>
      <c r="D180">
        <v>49</v>
      </c>
      <c r="E180" t="s">
        <v>22</v>
      </c>
      <c r="F180">
        <v>55</v>
      </c>
      <c r="G180">
        <v>300</v>
      </c>
      <c r="H180">
        <v>65</v>
      </c>
      <c r="I180">
        <v>6</v>
      </c>
      <c r="J180">
        <v>6</v>
      </c>
      <c r="K180" s="1">
        <v>42402.338148148148</v>
      </c>
    </row>
    <row r="181" spans="1:11">
      <c r="A181" t="s">
        <v>101</v>
      </c>
      <c r="B181">
        <v>7.5609999999999999</v>
      </c>
      <c r="C181">
        <v>450</v>
      </c>
      <c r="D181">
        <v>18</v>
      </c>
      <c r="E181" t="s">
        <v>51</v>
      </c>
      <c r="F181">
        <v>78</v>
      </c>
      <c r="G181">
        <v>182</v>
      </c>
      <c r="H181">
        <v>76</v>
      </c>
      <c r="I181">
        <v>3</v>
      </c>
      <c r="J181">
        <v>3</v>
      </c>
      <c r="K181" s="1">
        <v>42402.58761574074</v>
      </c>
    </row>
    <row r="182" spans="1:11">
      <c r="A182" t="s">
        <v>114</v>
      </c>
      <c r="B182">
        <v>12.15</v>
      </c>
      <c r="C182">
        <v>662</v>
      </c>
      <c r="D182">
        <v>32</v>
      </c>
      <c r="E182" t="s">
        <v>31</v>
      </c>
      <c r="F182">
        <v>70</v>
      </c>
      <c r="G182">
        <v>276</v>
      </c>
      <c r="H182">
        <v>66</v>
      </c>
      <c r="I182">
        <v>9</v>
      </c>
      <c r="J182">
        <v>11</v>
      </c>
      <c r="K182" s="1">
        <v>42402.595092592594</v>
      </c>
    </row>
    <row r="183" spans="1:11">
      <c r="A183" t="s">
        <v>102</v>
      </c>
      <c r="B183">
        <v>7.609</v>
      </c>
      <c r="C183">
        <v>379</v>
      </c>
      <c r="D183">
        <v>16</v>
      </c>
      <c r="E183" t="s">
        <v>52</v>
      </c>
      <c r="F183">
        <v>80</v>
      </c>
      <c r="G183">
        <v>182</v>
      </c>
      <c r="H183">
        <v>81</v>
      </c>
      <c r="I183">
        <v>4</v>
      </c>
      <c r="J183">
        <v>5</v>
      </c>
      <c r="K183" s="1">
        <v>42402.738680555558</v>
      </c>
    </row>
    <row r="184" spans="1:11">
      <c r="A184" t="s">
        <v>103</v>
      </c>
      <c r="B184">
        <v>8.5449999999999999</v>
      </c>
      <c r="C184">
        <v>624</v>
      </c>
      <c r="D184">
        <v>24</v>
      </c>
      <c r="E184" t="s">
        <v>44</v>
      </c>
      <c r="F184">
        <v>61</v>
      </c>
      <c r="G184">
        <v>229</v>
      </c>
      <c r="H184">
        <v>74</v>
      </c>
      <c r="I184">
        <v>4</v>
      </c>
      <c r="J184">
        <v>4</v>
      </c>
      <c r="K184" s="1">
        <v>42402.70207175926</v>
      </c>
    </row>
    <row r="185" spans="1:11">
      <c r="A185" t="s">
        <v>104</v>
      </c>
      <c r="B185">
        <v>8.2439999999999998</v>
      </c>
      <c r="C185">
        <v>366</v>
      </c>
      <c r="D185">
        <v>15</v>
      </c>
      <c r="E185" t="s">
        <v>22</v>
      </c>
      <c r="F185">
        <v>78</v>
      </c>
      <c r="G185">
        <v>120</v>
      </c>
      <c r="H185">
        <v>82</v>
      </c>
      <c r="I185">
        <v>4</v>
      </c>
      <c r="J185">
        <v>3</v>
      </c>
      <c r="K185" s="1">
        <v>42402.620729166665</v>
      </c>
    </row>
    <row r="186" spans="1:11">
      <c r="A186" t="s">
        <v>105</v>
      </c>
      <c r="B186">
        <v>7.7839999999999998</v>
      </c>
      <c r="C186">
        <v>430</v>
      </c>
      <c r="D186">
        <v>17</v>
      </c>
      <c r="E186" t="s">
        <v>39</v>
      </c>
      <c r="F186">
        <v>59</v>
      </c>
      <c r="G186">
        <v>157</v>
      </c>
      <c r="H186">
        <v>66</v>
      </c>
      <c r="I186">
        <v>2</v>
      </c>
      <c r="J186">
        <v>4</v>
      </c>
      <c r="K186" s="1">
        <v>42402.658113425925</v>
      </c>
    </row>
    <row r="187" spans="1:11">
      <c r="A187" t="s">
        <v>70</v>
      </c>
      <c r="B187">
        <v>8.1349999999999998</v>
      </c>
      <c r="C187">
        <v>392</v>
      </c>
      <c r="D187">
        <v>16</v>
      </c>
      <c r="E187" t="s">
        <v>39</v>
      </c>
      <c r="F187">
        <v>80</v>
      </c>
      <c r="G187">
        <v>142</v>
      </c>
      <c r="H187">
        <v>82</v>
      </c>
      <c r="I187">
        <v>4</v>
      </c>
      <c r="J187">
        <v>5</v>
      </c>
      <c r="K187" s="1">
        <v>42402.747939814813</v>
      </c>
    </row>
    <row r="188" spans="1:11">
      <c r="A188" t="s">
        <v>71</v>
      </c>
      <c r="B188">
        <v>7.6379999999999999</v>
      </c>
      <c r="C188">
        <v>449</v>
      </c>
      <c r="D188">
        <v>20</v>
      </c>
      <c r="E188" t="s">
        <v>39</v>
      </c>
      <c r="F188">
        <v>69</v>
      </c>
      <c r="G188">
        <v>174</v>
      </c>
      <c r="H188">
        <v>77</v>
      </c>
      <c r="I188">
        <v>3</v>
      </c>
      <c r="J188">
        <v>5</v>
      </c>
      <c r="K188" s="1">
        <v>42402.731631944444</v>
      </c>
    </row>
    <row r="189" spans="1:11">
      <c r="A189" t="s">
        <v>66</v>
      </c>
      <c r="B189">
        <v>8.09</v>
      </c>
      <c r="C189">
        <v>380</v>
      </c>
      <c r="D189">
        <v>17</v>
      </c>
      <c r="E189" t="s">
        <v>44</v>
      </c>
      <c r="F189">
        <v>68</v>
      </c>
      <c r="G189">
        <v>126</v>
      </c>
      <c r="H189">
        <v>74</v>
      </c>
      <c r="I189">
        <v>3</v>
      </c>
      <c r="J189">
        <v>5</v>
      </c>
      <c r="K189" s="1">
        <v>42402.733668981484</v>
      </c>
    </row>
    <row r="190" spans="1:11">
      <c r="A190" t="s">
        <v>67</v>
      </c>
      <c r="B190">
        <v>7.1929999999999996</v>
      </c>
      <c r="C190">
        <v>466</v>
      </c>
      <c r="D190">
        <v>17</v>
      </c>
      <c r="E190" t="s">
        <v>39</v>
      </c>
      <c r="F190">
        <v>77</v>
      </c>
      <c r="G190">
        <v>171</v>
      </c>
      <c r="H190">
        <v>72</v>
      </c>
      <c r="I190">
        <v>5</v>
      </c>
      <c r="J190">
        <v>7</v>
      </c>
      <c r="K190" s="1">
        <v>42402.688090277778</v>
      </c>
    </row>
    <row r="191" spans="1:11">
      <c r="A191" t="s">
        <v>68</v>
      </c>
      <c r="B191">
        <v>7.7880000000000003</v>
      </c>
      <c r="C191">
        <v>337</v>
      </c>
      <c r="D191">
        <v>15</v>
      </c>
      <c r="E191" t="s">
        <v>33</v>
      </c>
      <c r="F191">
        <v>73</v>
      </c>
      <c r="G191">
        <v>113</v>
      </c>
      <c r="H191">
        <v>77</v>
      </c>
      <c r="I191">
        <v>5</v>
      </c>
      <c r="J191">
        <v>5</v>
      </c>
      <c r="K191" s="1">
        <v>42402.723819444444</v>
      </c>
    </row>
    <row r="192" spans="1:11">
      <c r="A192" t="s">
        <v>69</v>
      </c>
      <c r="B192">
        <v>7.218</v>
      </c>
      <c r="C192">
        <v>463</v>
      </c>
      <c r="D192">
        <v>17</v>
      </c>
      <c r="E192" t="s">
        <v>33</v>
      </c>
      <c r="F192">
        <v>71</v>
      </c>
      <c r="G192">
        <v>149</v>
      </c>
      <c r="H192">
        <v>76</v>
      </c>
      <c r="I192">
        <v>4</v>
      </c>
      <c r="J192">
        <v>5</v>
      </c>
      <c r="K192" s="1">
        <v>42402.746030092596</v>
      </c>
    </row>
    <row r="193" spans="1:11">
      <c r="A193" t="s">
        <v>40</v>
      </c>
      <c r="B193">
        <v>28.850999999999999</v>
      </c>
      <c r="C193">
        <v>565</v>
      </c>
      <c r="D193">
        <v>26</v>
      </c>
      <c r="E193" t="s">
        <v>12</v>
      </c>
      <c r="F193">
        <v>59</v>
      </c>
      <c r="G193">
        <v>144</v>
      </c>
      <c r="H193">
        <v>68</v>
      </c>
      <c r="I193">
        <v>4</v>
      </c>
      <c r="J193">
        <v>4</v>
      </c>
      <c r="K193" s="1">
        <v>42402.648078703707</v>
      </c>
    </row>
    <row r="194" spans="1:11">
      <c r="A194" t="s">
        <v>106</v>
      </c>
      <c r="B194">
        <v>17.399999999999999</v>
      </c>
      <c r="C194">
        <v>128</v>
      </c>
      <c r="D194">
        <v>9</v>
      </c>
      <c r="E194" t="s">
        <v>32</v>
      </c>
      <c r="F194">
        <v>80</v>
      </c>
      <c r="G194">
        <v>35</v>
      </c>
      <c r="H194">
        <v>78</v>
      </c>
      <c r="I194">
        <v>4</v>
      </c>
      <c r="J194">
        <v>4</v>
      </c>
      <c r="K194" s="1">
        <v>42402.737326388888</v>
      </c>
    </row>
    <row r="195" spans="1:11">
      <c r="A195" t="s">
        <v>53</v>
      </c>
      <c r="B195">
        <v>23.681999999999999</v>
      </c>
      <c r="C195">
        <v>1.415</v>
      </c>
      <c r="D195">
        <v>52</v>
      </c>
      <c r="E195" t="s">
        <v>54</v>
      </c>
      <c r="F195">
        <v>55</v>
      </c>
      <c r="G195">
        <v>285</v>
      </c>
      <c r="H195">
        <v>63</v>
      </c>
      <c r="I195">
        <v>5</v>
      </c>
      <c r="J195">
        <v>6</v>
      </c>
      <c r="K195" s="1">
        <v>42402.651944444442</v>
      </c>
    </row>
    <row r="196" spans="1:11">
      <c r="A196" s="6" t="s">
        <v>65</v>
      </c>
      <c r="D196" s="5">
        <f>AVERAGE(D141:D195)</f>
        <v>24.636363636363637</v>
      </c>
      <c r="E196">
        <f>D196/1.6</f>
        <v>15.397727272727272</v>
      </c>
      <c r="K196" s="1"/>
    </row>
    <row r="197" spans="1:11">
      <c r="K197" s="1"/>
    </row>
    <row r="198" spans="1:11">
      <c r="A198" s="3" t="s">
        <v>55</v>
      </c>
    </row>
    <row r="199" spans="1:11" s="2" customFormat="1" ht="47.25">
      <c r="A199" s="2" t="s">
        <v>0</v>
      </c>
      <c r="B199" s="2" t="s">
        <v>1</v>
      </c>
      <c r="C199" s="2" t="s">
        <v>2</v>
      </c>
      <c r="D199" s="2" t="s">
        <v>3</v>
      </c>
      <c r="E199" s="2" t="s">
        <v>4</v>
      </c>
      <c r="F199" s="2" t="s">
        <v>5</v>
      </c>
      <c r="G199" s="2" t="s">
        <v>6</v>
      </c>
      <c r="H199" s="2" t="s">
        <v>7</v>
      </c>
      <c r="I199" s="2" t="s">
        <v>8</v>
      </c>
      <c r="J199" s="2" t="s">
        <v>9</v>
      </c>
      <c r="K199" s="2" t="s">
        <v>10</v>
      </c>
    </row>
    <row r="200" spans="1:11">
      <c r="A200" t="s">
        <v>107</v>
      </c>
      <c r="B200">
        <v>16.082000000000001</v>
      </c>
      <c r="C200">
        <v>597</v>
      </c>
      <c r="D200">
        <v>14</v>
      </c>
      <c r="E200" t="s">
        <v>39</v>
      </c>
      <c r="F200">
        <v>75</v>
      </c>
      <c r="G200">
        <v>243</v>
      </c>
      <c r="H200">
        <v>71</v>
      </c>
      <c r="I200">
        <v>6</v>
      </c>
      <c r="J200">
        <v>8</v>
      </c>
      <c r="K200" s="1">
        <v>42402.683344907404</v>
      </c>
    </row>
    <row r="201" spans="1:11">
      <c r="A201" t="s">
        <v>119</v>
      </c>
      <c r="B201">
        <v>10.005000000000001</v>
      </c>
      <c r="C201">
        <v>2.1480000000000001</v>
      </c>
      <c r="D201">
        <v>52</v>
      </c>
      <c r="E201" t="s">
        <v>11</v>
      </c>
      <c r="F201">
        <v>51</v>
      </c>
      <c r="G201">
        <v>396</v>
      </c>
      <c r="H201">
        <v>62</v>
      </c>
      <c r="I201">
        <v>9</v>
      </c>
      <c r="J201">
        <v>10</v>
      </c>
      <c r="K201" s="1">
        <v>42402.230520833335</v>
      </c>
    </row>
    <row r="202" spans="1:11">
      <c r="A202" t="s">
        <v>115</v>
      </c>
      <c r="B202">
        <v>8.1340000000000003</v>
      </c>
      <c r="C202">
        <v>1.6379999999999999</v>
      </c>
      <c r="D202">
        <v>34</v>
      </c>
      <c r="E202" t="s">
        <v>14</v>
      </c>
      <c r="F202">
        <v>48</v>
      </c>
      <c r="G202">
        <v>333</v>
      </c>
      <c r="H202">
        <v>62</v>
      </c>
      <c r="I202">
        <v>6</v>
      </c>
      <c r="J202">
        <v>7</v>
      </c>
      <c r="K202" s="1">
        <v>42402.227997685186</v>
      </c>
    </row>
    <row r="203" spans="1:11">
      <c r="A203" t="s">
        <v>21</v>
      </c>
      <c r="B203">
        <v>6.0529999999999999</v>
      </c>
      <c r="C203">
        <v>813</v>
      </c>
      <c r="D203">
        <v>15</v>
      </c>
      <c r="E203" t="s">
        <v>30</v>
      </c>
      <c r="F203">
        <v>74</v>
      </c>
      <c r="G203">
        <v>200</v>
      </c>
      <c r="H203">
        <v>74</v>
      </c>
      <c r="I203">
        <v>4</v>
      </c>
      <c r="J203">
        <v>4</v>
      </c>
      <c r="K203" s="1">
        <v>42402.741909722223</v>
      </c>
    </row>
    <row r="204" spans="1:11">
      <c r="A204" t="s">
        <v>116</v>
      </c>
      <c r="B204">
        <v>14.286</v>
      </c>
      <c r="C204">
        <v>2.363</v>
      </c>
      <c r="D204">
        <v>54</v>
      </c>
      <c r="E204" t="s">
        <v>14</v>
      </c>
      <c r="F204">
        <v>50</v>
      </c>
      <c r="G204">
        <v>469</v>
      </c>
      <c r="H204">
        <v>72</v>
      </c>
      <c r="I204">
        <v>3</v>
      </c>
      <c r="J204">
        <v>5</v>
      </c>
      <c r="K204" s="1">
        <v>42402.158159722225</v>
      </c>
    </row>
    <row r="205" spans="1:11">
      <c r="A205" t="s">
        <v>117</v>
      </c>
      <c r="B205">
        <v>16.134</v>
      </c>
      <c r="C205">
        <v>1.899</v>
      </c>
      <c r="D205">
        <v>49</v>
      </c>
      <c r="E205" t="s">
        <v>11</v>
      </c>
      <c r="F205">
        <v>46</v>
      </c>
      <c r="G205">
        <v>273</v>
      </c>
      <c r="H205">
        <v>68</v>
      </c>
      <c r="I205">
        <v>4</v>
      </c>
      <c r="J205">
        <v>6</v>
      </c>
      <c r="K205" s="1">
        <v>42402.182928240742</v>
      </c>
    </row>
    <row r="206" spans="1:11">
      <c r="A206" t="s">
        <v>118</v>
      </c>
      <c r="B206">
        <v>12.451000000000001</v>
      </c>
      <c r="C206">
        <v>1.4059999999999999</v>
      </c>
      <c r="D206">
        <v>31</v>
      </c>
      <c r="E206" t="s">
        <v>13</v>
      </c>
      <c r="F206">
        <v>49</v>
      </c>
      <c r="G206">
        <v>315</v>
      </c>
      <c r="H206">
        <v>63</v>
      </c>
      <c r="I206">
        <v>5</v>
      </c>
      <c r="J206">
        <v>7</v>
      </c>
      <c r="K206" s="1">
        <v>42402.749780092592</v>
      </c>
    </row>
    <row r="207" spans="1:11">
      <c r="A207" t="s">
        <v>78</v>
      </c>
      <c r="B207">
        <v>4.8620000000000001</v>
      </c>
      <c r="C207">
        <v>610</v>
      </c>
      <c r="D207">
        <v>12</v>
      </c>
      <c r="E207" t="s">
        <v>34</v>
      </c>
      <c r="F207">
        <v>84</v>
      </c>
      <c r="G207">
        <v>251</v>
      </c>
      <c r="H207">
        <v>84</v>
      </c>
      <c r="I207">
        <v>4</v>
      </c>
      <c r="J207">
        <v>5</v>
      </c>
      <c r="K207" s="1">
        <v>42402.713321759256</v>
      </c>
    </row>
    <row r="208" spans="1:11">
      <c r="A208" t="s">
        <v>79</v>
      </c>
      <c r="B208">
        <v>9.0190000000000001</v>
      </c>
      <c r="C208">
        <v>783</v>
      </c>
      <c r="D208">
        <v>17</v>
      </c>
      <c r="E208" t="s">
        <v>31</v>
      </c>
      <c r="F208">
        <v>77</v>
      </c>
      <c r="G208">
        <v>326</v>
      </c>
      <c r="H208">
        <v>78</v>
      </c>
      <c r="I208">
        <v>6</v>
      </c>
      <c r="J208">
        <v>6</v>
      </c>
      <c r="K208" s="1">
        <v>42402.741400462961</v>
      </c>
    </row>
    <row r="209" spans="1:11">
      <c r="A209" t="s">
        <v>80</v>
      </c>
      <c r="B209">
        <v>7.7590000000000003</v>
      </c>
      <c r="C209">
        <v>1.0369999999999999</v>
      </c>
      <c r="D209">
        <v>19</v>
      </c>
      <c r="E209" t="s">
        <v>46</v>
      </c>
      <c r="F209">
        <v>74</v>
      </c>
      <c r="G209">
        <v>478</v>
      </c>
      <c r="H209">
        <v>73</v>
      </c>
      <c r="I209">
        <v>14</v>
      </c>
      <c r="J209">
        <v>13</v>
      </c>
      <c r="K209" s="1">
        <v>42402.712141203701</v>
      </c>
    </row>
    <row r="210" spans="1:11">
      <c r="A210" t="s">
        <v>81</v>
      </c>
      <c r="B210">
        <v>8.2850000000000001</v>
      </c>
      <c r="C210">
        <v>580</v>
      </c>
      <c r="D210">
        <v>12</v>
      </c>
      <c r="E210" t="s">
        <v>22</v>
      </c>
      <c r="F210">
        <v>72</v>
      </c>
      <c r="G210">
        <v>196</v>
      </c>
      <c r="H210">
        <v>77</v>
      </c>
      <c r="I210">
        <v>3</v>
      </c>
      <c r="J210">
        <v>3</v>
      </c>
      <c r="K210" s="1">
        <v>42402.670613425929</v>
      </c>
    </row>
    <row r="211" spans="1:11">
      <c r="A211" t="s">
        <v>82</v>
      </c>
      <c r="B211">
        <v>6.0060000000000002</v>
      </c>
      <c r="C211">
        <v>702</v>
      </c>
      <c r="D211">
        <v>13</v>
      </c>
      <c r="E211" t="s">
        <v>56</v>
      </c>
      <c r="F211">
        <v>78</v>
      </c>
      <c r="G211">
        <v>355</v>
      </c>
      <c r="H211">
        <v>82</v>
      </c>
      <c r="I211">
        <v>4</v>
      </c>
      <c r="J211">
        <v>6</v>
      </c>
      <c r="K211" s="1">
        <v>42402.722615740742</v>
      </c>
    </row>
    <row r="212" spans="1:11">
      <c r="A212" t="s">
        <v>83</v>
      </c>
      <c r="B212">
        <v>10.526</v>
      </c>
      <c r="C212">
        <v>1.0149999999999999</v>
      </c>
      <c r="D212">
        <v>17</v>
      </c>
      <c r="E212" t="s">
        <v>56</v>
      </c>
      <c r="F212">
        <v>79</v>
      </c>
      <c r="G212">
        <v>473</v>
      </c>
      <c r="H212">
        <v>80</v>
      </c>
      <c r="I212">
        <v>4</v>
      </c>
      <c r="J212">
        <v>6</v>
      </c>
      <c r="K212" s="1">
        <v>42402.734236111108</v>
      </c>
    </row>
    <row r="213" spans="1:11">
      <c r="A213" t="s">
        <v>84</v>
      </c>
      <c r="B213">
        <v>8.0269999999999992</v>
      </c>
      <c r="C213">
        <v>409</v>
      </c>
      <c r="D213">
        <v>18</v>
      </c>
      <c r="E213" t="s">
        <v>33</v>
      </c>
      <c r="F213">
        <v>59</v>
      </c>
      <c r="G213">
        <v>122</v>
      </c>
      <c r="H213">
        <v>65</v>
      </c>
      <c r="I213">
        <v>7</v>
      </c>
      <c r="J213">
        <v>7</v>
      </c>
      <c r="K213" s="1">
        <v>42402.752997685187</v>
      </c>
    </row>
    <row r="214" spans="1:11">
      <c r="A214" t="s">
        <v>85</v>
      </c>
      <c r="B214">
        <v>7.5940000000000003</v>
      </c>
      <c r="C214">
        <v>898</v>
      </c>
      <c r="D214">
        <v>15</v>
      </c>
      <c r="E214" t="s">
        <v>27</v>
      </c>
      <c r="F214">
        <v>78</v>
      </c>
      <c r="G214">
        <v>269</v>
      </c>
      <c r="H214">
        <v>81</v>
      </c>
      <c r="I214">
        <v>1</v>
      </c>
      <c r="J214">
        <v>2</v>
      </c>
      <c r="K214" s="1">
        <v>42402.704328703701</v>
      </c>
    </row>
    <row r="215" spans="1:11">
      <c r="A215" t="s">
        <v>86</v>
      </c>
      <c r="B215">
        <v>7.3949999999999996</v>
      </c>
      <c r="C215">
        <v>850</v>
      </c>
      <c r="D215">
        <v>16</v>
      </c>
      <c r="E215" t="s">
        <v>42</v>
      </c>
      <c r="F215">
        <v>79</v>
      </c>
      <c r="G215">
        <v>349</v>
      </c>
      <c r="H215">
        <v>79</v>
      </c>
      <c r="I215">
        <v>6</v>
      </c>
      <c r="J215">
        <v>5</v>
      </c>
      <c r="K215" s="1">
        <v>42402.735590277778</v>
      </c>
    </row>
    <row r="216" spans="1:11">
      <c r="A216" t="s">
        <v>26</v>
      </c>
      <c r="B216">
        <v>10.436</v>
      </c>
      <c r="C216">
        <v>1.149</v>
      </c>
      <c r="D216">
        <v>19</v>
      </c>
      <c r="E216" t="s">
        <v>35</v>
      </c>
      <c r="F216">
        <v>59</v>
      </c>
      <c r="G216">
        <v>362</v>
      </c>
      <c r="H216">
        <v>62</v>
      </c>
      <c r="I216">
        <v>7</v>
      </c>
      <c r="J216">
        <v>6</v>
      </c>
      <c r="K216" s="1">
        <v>42402.740949074076</v>
      </c>
    </row>
    <row r="217" spans="1:11">
      <c r="A217" t="s">
        <v>87</v>
      </c>
      <c r="B217">
        <v>5.8620000000000001</v>
      </c>
      <c r="C217">
        <v>698</v>
      </c>
      <c r="D217">
        <v>13</v>
      </c>
      <c r="E217" t="s">
        <v>46</v>
      </c>
      <c r="F217">
        <v>83</v>
      </c>
      <c r="G217">
        <v>321</v>
      </c>
      <c r="H217">
        <v>81</v>
      </c>
      <c r="I217">
        <v>7</v>
      </c>
      <c r="J217">
        <v>6</v>
      </c>
      <c r="K217" s="1">
        <v>42402.676354166666</v>
      </c>
    </row>
    <row r="218" spans="1:11">
      <c r="A218" t="s">
        <v>28</v>
      </c>
      <c r="B218">
        <v>11.355</v>
      </c>
      <c r="C218">
        <v>1.494</v>
      </c>
      <c r="D218">
        <v>36</v>
      </c>
      <c r="E218" t="s">
        <v>25</v>
      </c>
      <c r="F218">
        <v>61</v>
      </c>
      <c r="G218">
        <v>506</v>
      </c>
      <c r="H218">
        <v>64</v>
      </c>
      <c r="I218">
        <v>9</v>
      </c>
      <c r="J218">
        <v>7</v>
      </c>
      <c r="K218" s="1">
        <v>42402.731481481482</v>
      </c>
    </row>
    <row r="219" spans="1:11">
      <c r="A219" t="s">
        <v>29</v>
      </c>
      <c r="B219">
        <v>10.130000000000001</v>
      </c>
      <c r="C219">
        <v>1.0900000000000001</v>
      </c>
      <c r="D219">
        <v>21</v>
      </c>
      <c r="E219" t="s">
        <v>22</v>
      </c>
      <c r="F219">
        <v>66</v>
      </c>
      <c r="G219">
        <v>351</v>
      </c>
      <c r="H219">
        <v>68</v>
      </c>
      <c r="I219">
        <v>8</v>
      </c>
      <c r="J219">
        <v>6</v>
      </c>
      <c r="K219" s="1">
        <v>42402.697268518517</v>
      </c>
    </row>
    <row r="220" spans="1:11">
      <c r="A220" t="s">
        <v>88</v>
      </c>
      <c r="B220">
        <v>6.23</v>
      </c>
      <c r="C220">
        <v>578</v>
      </c>
      <c r="D220">
        <v>10</v>
      </c>
      <c r="E220" t="s">
        <v>50</v>
      </c>
      <c r="F220">
        <v>80</v>
      </c>
      <c r="G220">
        <v>347</v>
      </c>
      <c r="H220">
        <v>76</v>
      </c>
      <c r="I220">
        <v>6</v>
      </c>
      <c r="J220">
        <v>5</v>
      </c>
      <c r="K220" s="1">
        <v>42402.700069444443</v>
      </c>
    </row>
    <row r="221" spans="1:11">
      <c r="A221" t="s">
        <v>110</v>
      </c>
      <c r="B221">
        <v>12.414</v>
      </c>
      <c r="C221">
        <v>1.3089999999999999</v>
      </c>
      <c r="D221">
        <v>26</v>
      </c>
      <c r="E221" t="s">
        <v>31</v>
      </c>
      <c r="F221">
        <v>68</v>
      </c>
      <c r="G221">
        <v>505</v>
      </c>
      <c r="H221">
        <v>73</v>
      </c>
      <c r="I221">
        <v>4</v>
      </c>
      <c r="J221">
        <v>5</v>
      </c>
      <c r="K221" s="1">
        <v>42402.744895833333</v>
      </c>
    </row>
    <row r="222" spans="1:11">
      <c r="A222" t="s">
        <v>108</v>
      </c>
      <c r="B222">
        <v>6.8239999999999998</v>
      </c>
      <c r="C222">
        <v>380</v>
      </c>
      <c r="D222">
        <v>20</v>
      </c>
      <c r="E222" t="s">
        <v>57</v>
      </c>
      <c r="F222">
        <v>85</v>
      </c>
      <c r="G222">
        <v>239</v>
      </c>
      <c r="H222">
        <v>87</v>
      </c>
      <c r="I222">
        <v>6</v>
      </c>
      <c r="J222">
        <v>4</v>
      </c>
      <c r="K222" s="1">
        <v>42402.742592592593</v>
      </c>
    </row>
    <row r="223" spans="1:11">
      <c r="A223" t="s">
        <v>89</v>
      </c>
      <c r="B223">
        <v>6.907</v>
      </c>
      <c r="C223">
        <v>699</v>
      </c>
      <c r="D223">
        <v>12</v>
      </c>
      <c r="E223" t="s">
        <v>45</v>
      </c>
      <c r="F223">
        <v>80</v>
      </c>
      <c r="G223">
        <v>284</v>
      </c>
      <c r="H223">
        <v>77</v>
      </c>
      <c r="I223">
        <v>3</v>
      </c>
      <c r="J223">
        <v>5</v>
      </c>
      <c r="K223" s="1">
        <v>42402.701898148145</v>
      </c>
    </row>
    <row r="224" spans="1:11">
      <c r="A224" t="s">
        <v>90</v>
      </c>
      <c r="B224">
        <v>7.3140000000000001</v>
      </c>
      <c r="C224">
        <v>867</v>
      </c>
      <c r="D224">
        <v>16</v>
      </c>
      <c r="E224" t="s">
        <v>45</v>
      </c>
      <c r="F224">
        <v>72</v>
      </c>
      <c r="G224">
        <v>360</v>
      </c>
      <c r="H224">
        <v>75</v>
      </c>
      <c r="I224">
        <v>7</v>
      </c>
      <c r="J224">
        <v>5</v>
      </c>
      <c r="K224" s="1">
        <v>42402.71607638889</v>
      </c>
    </row>
    <row r="225" spans="1:11">
      <c r="A225" t="s">
        <v>91</v>
      </c>
      <c r="B225">
        <v>7.226</v>
      </c>
      <c r="C225">
        <v>702</v>
      </c>
      <c r="D225">
        <v>16</v>
      </c>
      <c r="E225" t="s">
        <v>23</v>
      </c>
      <c r="F225">
        <v>78</v>
      </c>
      <c r="G225">
        <v>300</v>
      </c>
      <c r="H225">
        <v>79</v>
      </c>
      <c r="I225">
        <v>5</v>
      </c>
      <c r="J225">
        <v>6</v>
      </c>
      <c r="K225" s="1">
        <v>42402.719918981478</v>
      </c>
    </row>
    <row r="226" spans="1:11">
      <c r="A226" t="s">
        <v>92</v>
      </c>
      <c r="B226">
        <v>8.8040000000000003</v>
      </c>
      <c r="C226">
        <v>388</v>
      </c>
      <c r="D226">
        <v>18</v>
      </c>
      <c r="E226" t="s">
        <v>34</v>
      </c>
      <c r="F226">
        <v>85</v>
      </c>
      <c r="G226">
        <v>142</v>
      </c>
      <c r="H226">
        <v>81</v>
      </c>
      <c r="I226">
        <v>9</v>
      </c>
      <c r="J226">
        <v>9</v>
      </c>
      <c r="K226" s="1">
        <v>42402.587835648148</v>
      </c>
    </row>
    <row r="227" spans="1:11">
      <c r="A227" t="s">
        <v>93</v>
      </c>
      <c r="B227">
        <v>8.6229999999999993</v>
      </c>
      <c r="C227">
        <v>786</v>
      </c>
      <c r="D227">
        <v>17</v>
      </c>
      <c r="E227" t="s">
        <v>35</v>
      </c>
      <c r="F227">
        <v>71</v>
      </c>
      <c r="G227">
        <v>233</v>
      </c>
      <c r="H227">
        <v>90</v>
      </c>
      <c r="I227">
        <v>3</v>
      </c>
      <c r="J227">
        <v>4</v>
      </c>
      <c r="K227" s="1">
        <v>42402.659675925926</v>
      </c>
    </row>
    <row r="228" spans="1:11">
      <c r="A228" t="s">
        <v>94</v>
      </c>
      <c r="B228">
        <v>8.4209999999999994</v>
      </c>
      <c r="C228">
        <v>945</v>
      </c>
      <c r="D228">
        <v>19</v>
      </c>
      <c r="E228" t="s">
        <v>39</v>
      </c>
      <c r="F228">
        <v>76</v>
      </c>
      <c r="G228">
        <v>335</v>
      </c>
      <c r="H228">
        <v>79</v>
      </c>
      <c r="I228">
        <v>5</v>
      </c>
      <c r="J228">
        <v>7</v>
      </c>
      <c r="K228" s="1">
        <v>42402.713425925926</v>
      </c>
    </row>
    <row r="229" spans="1:11">
      <c r="A229" t="s">
        <v>95</v>
      </c>
      <c r="B229">
        <v>9.26</v>
      </c>
      <c r="C229">
        <v>820</v>
      </c>
      <c r="D229">
        <v>15</v>
      </c>
      <c r="E229" t="s">
        <v>58</v>
      </c>
      <c r="F229">
        <v>85</v>
      </c>
      <c r="G229">
        <v>381</v>
      </c>
      <c r="H229">
        <v>81</v>
      </c>
      <c r="I229">
        <v>15</v>
      </c>
      <c r="J229">
        <v>14</v>
      </c>
      <c r="K229" s="1">
        <v>42402.643483796295</v>
      </c>
    </row>
    <row r="230" spans="1:11">
      <c r="A230" t="s">
        <v>96</v>
      </c>
      <c r="B230">
        <v>8.5869999999999997</v>
      </c>
      <c r="C230">
        <v>1.1100000000000001</v>
      </c>
      <c r="D230">
        <v>25</v>
      </c>
      <c r="E230" t="s">
        <v>25</v>
      </c>
      <c r="F230">
        <v>59</v>
      </c>
      <c r="G230">
        <v>395</v>
      </c>
      <c r="H230">
        <v>81</v>
      </c>
      <c r="I230">
        <v>5</v>
      </c>
      <c r="J230">
        <v>7</v>
      </c>
      <c r="K230" s="1">
        <v>42402.742534722223</v>
      </c>
    </row>
    <row r="231" spans="1:11">
      <c r="A231" t="s">
        <v>97</v>
      </c>
      <c r="B231">
        <v>6.859</v>
      </c>
      <c r="C231">
        <v>968</v>
      </c>
      <c r="D231">
        <v>16</v>
      </c>
      <c r="E231" t="s">
        <v>31</v>
      </c>
      <c r="F231">
        <v>77</v>
      </c>
      <c r="G231">
        <v>432</v>
      </c>
      <c r="H231">
        <v>72</v>
      </c>
      <c r="I231">
        <v>5</v>
      </c>
      <c r="J231">
        <v>7</v>
      </c>
      <c r="K231" s="1">
        <v>42402.730821759258</v>
      </c>
    </row>
    <row r="232" spans="1:11">
      <c r="A232" t="s">
        <v>98</v>
      </c>
      <c r="B232">
        <v>6.9729999999999999</v>
      </c>
      <c r="C232">
        <v>850</v>
      </c>
      <c r="D232">
        <v>19</v>
      </c>
      <c r="E232" t="s">
        <v>31</v>
      </c>
      <c r="F232">
        <v>73</v>
      </c>
      <c r="G232">
        <v>327</v>
      </c>
      <c r="H232">
        <v>76</v>
      </c>
      <c r="I232">
        <v>6</v>
      </c>
      <c r="J232">
        <v>6</v>
      </c>
      <c r="K232" s="1">
        <v>42402.550127314818</v>
      </c>
    </row>
    <row r="233" spans="1:11">
      <c r="A233" t="s">
        <v>99</v>
      </c>
      <c r="B233">
        <v>8.2539999999999996</v>
      </c>
      <c r="C233">
        <v>1.6220000000000001</v>
      </c>
      <c r="D233">
        <v>32</v>
      </c>
      <c r="E233" t="s">
        <v>32</v>
      </c>
      <c r="F233">
        <v>59</v>
      </c>
      <c r="G233">
        <v>535</v>
      </c>
      <c r="H233">
        <v>66</v>
      </c>
      <c r="I233">
        <v>6</v>
      </c>
      <c r="J233">
        <v>8</v>
      </c>
      <c r="K233" s="1">
        <v>42402.727858796294</v>
      </c>
    </row>
    <row r="234" spans="1:11">
      <c r="A234" t="s">
        <v>109</v>
      </c>
      <c r="B234">
        <v>14.237</v>
      </c>
      <c r="C234">
        <v>1.4650000000000001</v>
      </c>
      <c r="D234">
        <v>36</v>
      </c>
      <c r="E234" t="s">
        <v>14</v>
      </c>
      <c r="F234">
        <v>71</v>
      </c>
      <c r="G234">
        <v>368</v>
      </c>
      <c r="H234">
        <v>74</v>
      </c>
      <c r="I234">
        <v>5</v>
      </c>
      <c r="J234">
        <v>3</v>
      </c>
      <c r="K234" s="1">
        <v>42402.75099537037</v>
      </c>
    </row>
    <row r="235" spans="1:11">
      <c r="A235" t="s">
        <v>37</v>
      </c>
      <c r="B235">
        <v>8.8409999999999993</v>
      </c>
      <c r="C235">
        <v>866</v>
      </c>
      <c r="D235">
        <v>21</v>
      </c>
      <c r="E235" t="s">
        <v>33</v>
      </c>
      <c r="F235">
        <v>64</v>
      </c>
      <c r="G235">
        <v>303</v>
      </c>
      <c r="H235">
        <v>63</v>
      </c>
      <c r="I235">
        <v>11</v>
      </c>
      <c r="J235">
        <v>10</v>
      </c>
      <c r="K235" s="1">
        <v>42402.747939814813</v>
      </c>
    </row>
    <row r="236" spans="1:11">
      <c r="A236" t="s">
        <v>38</v>
      </c>
      <c r="B236">
        <v>14.51</v>
      </c>
      <c r="C236">
        <v>1.1339999999999999</v>
      </c>
      <c r="D236">
        <v>28</v>
      </c>
      <c r="E236" t="s">
        <v>22</v>
      </c>
      <c r="F236">
        <v>61</v>
      </c>
      <c r="G236">
        <v>333</v>
      </c>
      <c r="H236">
        <v>69</v>
      </c>
      <c r="I236">
        <v>4</v>
      </c>
      <c r="J236">
        <v>6</v>
      </c>
      <c r="K236" s="1">
        <v>42402.737638888888</v>
      </c>
    </row>
    <row r="237" spans="1:11">
      <c r="A237" t="s">
        <v>111</v>
      </c>
      <c r="B237">
        <v>12.254</v>
      </c>
      <c r="C237">
        <v>1.264</v>
      </c>
      <c r="D237">
        <v>31</v>
      </c>
      <c r="E237" t="s">
        <v>31</v>
      </c>
      <c r="F237">
        <v>65</v>
      </c>
      <c r="G237">
        <v>523</v>
      </c>
      <c r="H237">
        <v>76</v>
      </c>
      <c r="I237">
        <v>2</v>
      </c>
      <c r="J237">
        <v>2</v>
      </c>
      <c r="K237" s="1">
        <v>42402.646874999999</v>
      </c>
    </row>
    <row r="238" spans="1:11">
      <c r="A238" t="s">
        <v>112</v>
      </c>
      <c r="B238">
        <v>10.846</v>
      </c>
      <c r="C238">
        <v>1.3169999999999999</v>
      </c>
      <c r="D238">
        <v>32</v>
      </c>
      <c r="E238" t="s">
        <v>23</v>
      </c>
      <c r="F238">
        <v>64</v>
      </c>
      <c r="G238">
        <v>565</v>
      </c>
      <c r="H238">
        <v>68</v>
      </c>
      <c r="I238">
        <v>6</v>
      </c>
      <c r="J238">
        <v>6</v>
      </c>
      <c r="K238" s="1">
        <v>42402.579606481479</v>
      </c>
    </row>
    <row r="239" spans="1:11">
      <c r="A239" t="s">
        <v>100</v>
      </c>
      <c r="B239">
        <v>10.019</v>
      </c>
      <c r="C239">
        <v>702</v>
      </c>
      <c r="D239">
        <v>15</v>
      </c>
      <c r="E239" t="s">
        <v>58</v>
      </c>
      <c r="F239">
        <v>79</v>
      </c>
      <c r="G239">
        <v>284</v>
      </c>
      <c r="H239">
        <v>73</v>
      </c>
      <c r="I239">
        <v>8</v>
      </c>
      <c r="J239">
        <v>8</v>
      </c>
      <c r="K239" s="1">
        <v>42402.742071759261</v>
      </c>
    </row>
    <row r="240" spans="1:11">
      <c r="A240" t="s">
        <v>113</v>
      </c>
      <c r="B240">
        <v>17.547999999999998</v>
      </c>
      <c r="C240">
        <v>1.548</v>
      </c>
      <c r="D240">
        <v>43</v>
      </c>
      <c r="E240" t="s">
        <v>44</v>
      </c>
      <c r="F240">
        <v>54</v>
      </c>
      <c r="G240">
        <v>515</v>
      </c>
      <c r="H240">
        <v>63</v>
      </c>
      <c r="I240">
        <v>7</v>
      </c>
      <c r="J240">
        <v>7</v>
      </c>
      <c r="K240" s="1">
        <v>42402.338148148148</v>
      </c>
    </row>
    <row r="241" spans="1:11">
      <c r="A241" t="s">
        <v>101</v>
      </c>
      <c r="B241">
        <v>7.5609999999999999</v>
      </c>
      <c r="C241">
        <v>772</v>
      </c>
      <c r="D241">
        <v>14</v>
      </c>
      <c r="E241" t="s">
        <v>59</v>
      </c>
      <c r="F241">
        <v>80</v>
      </c>
      <c r="G241">
        <v>384</v>
      </c>
      <c r="H241">
        <v>76</v>
      </c>
      <c r="I241">
        <v>4</v>
      </c>
      <c r="J241">
        <v>4</v>
      </c>
      <c r="K241" s="1">
        <v>42402.58761574074</v>
      </c>
    </row>
    <row r="242" spans="1:11">
      <c r="A242" t="s">
        <v>114</v>
      </c>
      <c r="B242">
        <v>12.15</v>
      </c>
      <c r="C242">
        <v>1.306</v>
      </c>
      <c r="D242">
        <v>28</v>
      </c>
      <c r="E242" t="s">
        <v>46</v>
      </c>
      <c r="F242">
        <v>68</v>
      </c>
      <c r="G242">
        <v>569</v>
      </c>
      <c r="H242">
        <v>65</v>
      </c>
      <c r="I242">
        <v>8</v>
      </c>
      <c r="J242">
        <v>11</v>
      </c>
      <c r="K242" s="1">
        <v>42402.595092592594</v>
      </c>
    </row>
    <row r="243" spans="1:11">
      <c r="A243" t="s">
        <v>102</v>
      </c>
      <c r="B243">
        <v>7.609</v>
      </c>
      <c r="C243">
        <v>832</v>
      </c>
      <c r="D243">
        <v>15</v>
      </c>
      <c r="E243" t="s">
        <v>56</v>
      </c>
      <c r="F243">
        <v>75</v>
      </c>
      <c r="G243">
        <v>401</v>
      </c>
      <c r="H243">
        <v>73</v>
      </c>
      <c r="I243">
        <v>3</v>
      </c>
      <c r="J243">
        <v>4</v>
      </c>
      <c r="K243" s="1">
        <v>42402.738680555558</v>
      </c>
    </row>
    <row r="244" spans="1:11">
      <c r="A244" t="s">
        <v>103</v>
      </c>
      <c r="B244">
        <v>8.5449999999999999</v>
      </c>
      <c r="C244">
        <v>1.1220000000000001</v>
      </c>
      <c r="D244">
        <v>22</v>
      </c>
      <c r="E244" t="s">
        <v>34</v>
      </c>
      <c r="F244">
        <v>60</v>
      </c>
      <c r="G244">
        <v>453</v>
      </c>
      <c r="H244">
        <v>76</v>
      </c>
      <c r="I244">
        <v>2</v>
      </c>
      <c r="J244">
        <v>3</v>
      </c>
      <c r="K244" s="1">
        <v>42402.70207175926</v>
      </c>
    </row>
    <row r="245" spans="1:11">
      <c r="A245" t="s">
        <v>104</v>
      </c>
      <c r="B245">
        <v>8.2439999999999998</v>
      </c>
      <c r="C245">
        <v>750</v>
      </c>
      <c r="D245">
        <v>16</v>
      </c>
      <c r="E245" t="s">
        <v>51</v>
      </c>
      <c r="F245">
        <v>79</v>
      </c>
      <c r="G245">
        <v>303</v>
      </c>
      <c r="H245">
        <v>80</v>
      </c>
      <c r="I245">
        <v>4</v>
      </c>
      <c r="J245">
        <v>3</v>
      </c>
      <c r="K245" s="1">
        <v>42402.620729166665</v>
      </c>
    </row>
    <row r="246" spans="1:11">
      <c r="A246" t="s">
        <v>105</v>
      </c>
      <c r="B246">
        <v>7.7839999999999998</v>
      </c>
      <c r="C246">
        <v>859</v>
      </c>
      <c r="D246">
        <v>18</v>
      </c>
      <c r="E246" t="s">
        <v>34</v>
      </c>
      <c r="F246">
        <v>58</v>
      </c>
      <c r="G246">
        <v>339</v>
      </c>
      <c r="H246">
        <v>68</v>
      </c>
      <c r="I246">
        <v>2</v>
      </c>
      <c r="J246">
        <v>5</v>
      </c>
      <c r="K246" s="1">
        <v>42402.658113425925</v>
      </c>
    </row>
    <row r="247" spans="1:11">
      <c r="A247" t="s">
        <v>72</v>
      </c>
      <c r="B247">
        <v>7.085</v>
      </c>
      <c r="C247">
        <v>305</v>
      </c>
      <c r="D247">
        <v>13</v>
      </c>
      <c r="E247" t="s">
        <v>33</v>
      </c>
      <c r="F247">
        <v>83</v>
      </c>
      <c r="G247">
        <v>122</v>
      </c>
      <c r="H247">
        <v>71</v>
      </c>
      <c r="I247">
        <v>5</v>
      </c>
      <c r="J247">
        <v>8</v>
      </c>
      <c r="K247" s="1">
        <v>42402.743171296293</v>
      </c>
    </row>
    <row r="248" spans="1:11">
      <c r="A248" t="s">
        <v>70</v>
      </c>
      <c r="B248">
        <v>8.1349999999999998</v>
      </c>
      <c r="C248">
        <v>1.2549999999999999</v>
      </c>
      <c r="D248">
        <v>25</v>
      </c>
      <c r="E248" t="s">
        <v>31</v>
      </c>
      <c r="F248">
        <v>79</v>
      </c>
      <c r="G248">
        <v>500</v>
      </c>
      <c r="H248">
        <v>78</v>
      </c>
      <c r="I248">
        <v>6</v>
      </c>
      <c r="J248">
        <v>6</v>
      </c>
      <c r="K248" s="1">
        <v>42402.747939814813</v>
      </c>
    </row>
    <row r="249" spans="1:11">
      <c r="A249" t="s">
        <v>71</v>
      </c>
      <c r="B249">
        <v>7.6379999999999999</v>
      </c>
      <c r="C249">
        <v>923</v>
      </c>
      <c r="D249">
        <v>20</v>
      </c>
      <c r="E249" t="s">
        <v>46</v>
      </c>
      <c r="F249">
        <v>68</v>
      </c>
      <c r="G249">
        <v>404</v>
      </c>
      <c r="H249">
        <v>76</v>
      </c>
      <c r="I249">
        <v>3</v>
      </c>
      <c r="J249">
        <v>5</v>
      </c>
      <c r="K249" s="1">
        <v>42402.731631944444</v>
      </c>
    </row>
    <row r="250" spans="1:11">
      <c r="A250" t="s">
        <v>73</v>
      </c>
      <c r="B250">
        <v>6.9790000000000001</v>
      </c>
      <c r="C250">
        <v>227</v>
      </c>
      <c r="D250">
        <v>10</v>
      </c>
      <c r="E250" t="s">
        <v>52</v>
      </c>
      <c r="F250">
        <v>89</v>
      </c>
      <c r="G250">
        <v>140</v>
      </c>
      <c r="H250">
        <v>97</v>
      </c>
      <c r="I250">
        <v>4</v>
      </c>
      <c r="J250">
        <v>5</v>
      </c>
      <c r="K250" s="1">
        <v>42402.751539351855</v>
      </c>
    </row>
    <row r="251" spans="1:11">
      <c r="A251" t="s">
        <v>66</v>
      </c>
      <c r="B251">
        <v>8.09</v>
      </c>
      <c r="C251">
        <v>724</v>
      </c>
      <c r="D251">
        <v>16</v>
      </c>
      <c r="E251" t="s">
        <v>58</v>
      </c>
      <c r="F251">
        <v>79</v>
      </c>
      <c r="G251">
        <v>298</v>
      </c>
      <c r="H251">
        <v>84</v>
      </c>
      <c r="I251">
        <v>2</v>
      </c>
      <c r="J251">
        <v>4</v>
      </c>
      <c r="K251" s="1">
        <v>42402.733668981484</v>
      </c>
    </row>
    <row r="252" spans="1:11">
      <c r="A252" t="s">
        <v>74</v>
      </c>
      <c r="B252">
        <v>8.4939999999999998</v>
      </c>
      <c r="C252">
        <v>294</v>
      </c>
      <c r="D252">
        <v>17</v>
      </c>
      <c r="E252" t="s">
        <v>60</v>
      </c>
      <c r="F252">
        <v>79</v>
      </c>
      <c r="G252">
        <v>181</v>
      </c>
      <c r="H252">
        <v>76</v>
      </c>
      <c r="I252">
        <v>8</v>
      </c>
      <c r="J252">
        <v>8</v>
      </c>
      <c r="K252" s="1">
        <v>42402.731956018521</v>
      </c>
    </row>
    <row r="253" spans="1:11">
      <c r="A253" t="s">
        <v>75</v>
      </c>
      <c r="B253">
        <v>7.6849999999999996</v>
      </c>
      <c r="C253">
        <v>346</v>
      </c>
      <c r="D253">
        <v>16</v>
      </c>
      <c r="E253" t="s">
        <v>61</v>
      </c>
      <c r="F253">
        <v>73</v>
      </c>
      <c r="G253">
        <v>253</v>
      </c>
      <c r="H253">
        <v>90</v>
      </c>
      <c r="I253">
        <v>5</v>
      </c>
      <c r="J253">
        <v>8</v>
      </c>
      <c r="K253" s="1">
        <v>42402.644490740742</v>
      </c>
    </row>
    <row r="254" spans="1:11">
      <c r="A254" t="s">
        <v>67</v>
      </c>
      <c r="B254">
        <v>7.1929999999999996</v>
      </c>
      <c r="C254">
        <v>794</v>
      </c>
      <c r="D254">
        <v>15</v>
      </c>
      <c r="E254" t="s">
        <v>23</v>
      </c>
      <c r="F254">
        <v>81</v>
      </c>
      <c r="G254">
        <v>347</v>
      </c>
      <c r="H254">
        <v>75</v>
      </c>
      <c r="I254">
        <v>8</v>
      </c>
      <c r="J254">
        <v>8</v>
      </c>
      <c r="K254" s="1">
        <v>42402.688090277778</v>
      </c>
    </row>
    <row r="255" spans="1:11">
      <c r="A255" t="s">
        <v>76</v>
      </c>
      <c r="B255">
        <v>9.173</v>
      </c>
      <c r="C255">
        <v>397</v>
      </c>
      <c r="D255">
        <v>17</v>
      </c>
      <c r="E255" t="s">
        <v>62</v>
      </c>
      <c r="F255">
        <v>84</v>
      </c>
      <c r="G255">
        <v>238</v>
      </c>
      <c r="H255">
        <v>76</v>
      </c>
      <c r="I255">
        <v>12</v>
      </c>
      <c r="J255">
        <v>16</v>
      </c>
      <c r="K255" s="1">
        <v>42402.627453703702</v>
      </c>
    </row>
    <row r="256" spans="1:11">
      <c r="A256" t="s">
        <v>77</v>
      </c>
      <c r="B256">
        <v>9.4090000000000007</v>
      </c>
      <c r="C256">
        <v>378</v>
      </c>
      <c r="D256">
        <v>22</v>
      </c>
      <c r="E256" t="s">
        <v>39</v>
      </c>
      <c r="F256">
        <v>64</v>
      </c>
      <c r="G256">
        <v>121</v>
      </c>
      <c r="H256">
        <v>74</v>
      </c>
      <c r="I256">
        <v>5</v>
      </c>
      <c r="J256">
        <v>7</v>
      </c>
      <c r="K256" s="1">
        <v>42402.734247685185</v>
      </c>
    </row>
    <row r="257" spans="1:11">
      <c r="A257" t="s">
        <v>68</v>
      </c>
      <c r="B257">
        <v>7.7880000000000003</v>
      </c>
      <c r="C257">
        <v>676</v>
      </c>
      <c r="D257">
        <v>13</v>
      </c>
      <c r="E257" t="s">
        <v>42</v>
      </c>
      <c r="F257">
        <v>78</v>
      </c>
      <c r="G257">
        <v>255</v>
      </c>
      <c r="H257">
        <v>77</v>
      </c>
      <c r="I257">
        <v>6</v>
      </c>
      <c r="J257">
        <v>6</v>
      </c>
      <c r="K257" s="1">
        <v>42402.723819444444</v>
      </c>
    </row>
    <row r="258" spans="1:11">
      <c r="A258" t="s">
        <v>69</v>
      </c>
      <c r="B258">
        <v>7.218</v>
      </c>
      <c r="C258">
        <v>1.0049999999999999</v>
      </c>
      <c r="D258">
        <v>17</v>
      </c>
      <c r="E258" t="s">
        <v>36</v>
      </c>
      <c r="F258">
        <v>75</v>
      </c>
      <c r="G258">
        <v>441</v>
      </c>
      <c r="H258">
        <v>69</v>
      </c>
      <c r="I258">
        <v>9</v>
      </c>
      <c r="J258">
        <v>8</v>
      </c>
      <c r="K258" s="1">
        <v>42402.746030092596</v>
      </c>
    </row>
    <row r="259" spans="1:11">
      <c r="A259" t="s">
        <v>40</v>
      </c>
      <c r="B259">
        <v>28.850999999999999</v>
      </c>
      <c r="C259">
        <v>1.4179999999999999</v>
      </c>
      <c r="D259">
        <v>32</v>
      </c>
      <c r="E259" t="s">
        <v>19</v>
      </c>
      <c r="F259">
        <v>57</v>
      </c>
      <c r="G259">
        <v>401</v>
      </c>
      <c r="H259">
        <v>64</v>
      </c>
      <c r="I259">
        <v>5</v>
      </c>
      <c r="J259">
        <v>6</v>
      </c>
      <c r="K259" s="1">
        <v>42402.648078703707</v>
      </c>
    </row>
    <row r="260" spans="1:11">
      <c r="A260" t="s">
        <v>106</v>
      </c>
      <c r="B260">
        <v>17.399999999999999</v>
      </c>
      <c r="C260">
        <v>0</v>
      </c>
      <c r="D260" t="s">
        <v>64</v>
      </c>
      <c r="E260" t="s">
        <v>63</v>
      </c>
      <c r="F260">
        <v>94</v>
      </c>
      <c r="G260">
        <v>4</v>
      </c>
      <c r="H260">
        <v>100</v>
      </c>
      <c r="I260">
        <v>0</v>
      </c>
      <c r="J260">
        <v>0</v>
      </c>
      <c r="K260" s="1">
        <v>42402.737326388888</v>
      </c>
    </row>
    <row r="261" spans="1:11">
      <c r="A261" t="s">
        <v>53</v>
      </c>
      <c r="B261">
        <v>23.681999999999999</v>
      </c>
      <c r="C261">
        <v>1.534</v>
      </c>
      <c r="D261">
        <v>25</v>
      </c>
      <c r="E261" t="s">
        <v>13</v>
      </c>
      <c r="F261">
        <v>68</v>
      </c>
      <c r="G261">
        <v>339</v>
      </c>
      <c r="H261">
        <v>63</v>
      </c>
      <c r="I261">
        <v>6</v>
      </c>
      <c r="J261">
        <v>6</v>
      </c>
      <c r="K261" s="1">
        <v>42402.752986111111</v>
      </c>
    </row>
    <row r="262" spans="1:11">
      <c r="A262" s="6" t="s">
        <v>65</v>
      </c>
      <c r="D262" s="5">
        <f>AVERAGE(D200:D261)</f>
        <v>21.557377049180328</v>
      </c>
      <c r="E262">
        <f>D262/1.6</f>
        <v>13.473360655737704</v>
      </c>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78"/>
  <sheetViews>
    <sheetView zoomScale="90" zoomScaleNormal="90" zoomScalePageLayoutView="125" workbookViewId="0">
      <selection activeCell="B8" sqref="B8"/>
    </sheetView>
  </sheetViews>
  <sheetFormatPr defaultColWidth="11" defaultRowHeight="15.75"/>
  <cols>
    <col min="2" max="2" width="44.875" customWidth="1"/>
    <col min="5" max="5" width="12.875" customWidth="1"/>
    <col min="9" max="9" width="12.875" customWidth="1"/>
  </cols>
  <sheetData>
    <row r="2" spans="2:11" ht="33.75">
      <c r="B2" s="4" t="s">
        <v>306</v>
      </c>
    </row>
    <row r="3" spans="2:11">
      <c r="B3" s="9" t="s">
        <v>308</v>
      </c>
    </row>
    <row r="4" spans="2:11">
      <c r="B4" s="9" t="s">
        <v>307</v>
      </c>
    </row>
    <row r="5" spans="2:11">
      <c r="B5" s="9" t="s">
        <v>203</v>
      </c>
    </row>
    <row r="6" spans="2:11">
      <c r="B6" s="9" t="s">
        <v>142</v>
      </c>
    </row>
    <row r="10" spans="2:11" s="3" customFormat="1" ht="47.25">
      <c r="B10" s="7" t="s">
        <v>295</v>
      </c>
      <c r="C10" s="7" t="s">
        <v>1</v>
      </c>
      <c r="D10" s="7" t="s">
        <v>2</v>
      </c>
      <c r="E10" s="7" t="s">
        <v>3</v>
      </c>
      <c r="F10" s="7" t="s">
        <v>5</v>
      </c>
      <c r="G10" s="7" t="s">
        <v>6</v>
      </c>
      <c r="H10" s="7" t="s">
        <v>7</v>
      </c>
      <c r="I10" s="7" t="s">
        <v>8</v>
      </c>
      <c r="J10" s="7" t="s">
        <v>9</v>
      </c>
      <c r="K10" s="7" t="s">
        <v>131</v>
      </c>
    </row>
    <row r="11" spans="2:11">
      <c r="B11" t="s">
        <v>153</v>
      </c>
      <c r="C11">
        <v>19499</v>
      </c>
      <c r="D11">
        <v>1660.1</v>
      </c>
      <c r="E11">
        <v>13</v>
      </c>
      <c r="F11">
        <v>73</v>
      </c>
      <c r="G11" s="5">
        <v>791.9</v>
      </c>
      <c r="H11">
        <v>73</v>
      </c>
      <c r="I11">
        <v>4</v>
      </c>
      <c r="J11">
        <v>5</v>
      </c>
      <c r="K11" s="12">
        <f t="shared" ref="K11:K42" si="0">G11/D11</f>
        <v>0.4770194566592374</v>
      </c>
    </row>
    <row r="12" spans="2:11">
      <c r="B12" t="s">
        <v>197</v>
      </c>
      <c r="C12">
        <v>15559</v>
      </c>
      <c r="D12">
        <v>7800.6</v>
      </c>
      <c r="E12">
        <v>64.5</v>
      </c>
      <c r="F12">
        <v>55</v>
      </c>
      <c r="G12" s="5">
        <v>1508.6</v>
      </c>
      <c r="H12">
        <v>63</v>
      </c>
      <c r="I12">
        <v>8</v>
      </c>
      <c r="J12">
        <v>9</v>
      </c>
      <c r="K12" s="12">
        <f t="shared" si="0"/>
        <v>0.19339537984257618</v>
      </c>
    </row>
    <row r="13" spans="2:11">
      <c r="B13" t="s">
        <v>198</v>
      </c>
      <c r="C13">
        <v>12925</v>
      </c>
      <c r="D13">
        <v>11182</v>
      </c>
      <c r="E13">
        <v>49.7</v>
      </c>
      <c r="F13">
        <v>51</v>
      </c>
      <c r="G13" s="5">
        <v>2138.4</v>
      </c>
      <c r="H13">
        <v>64</v>
      </c>
      <c r="I13">
        <v>6</v>
      </c>
      <c r="J13">
        <v>8</v>
      </c>
      <c r="K13" s="12">
        <f t="shared" si="0"/>
        <v>0.19123591486317296</v>
      </c>
    </row>
    <row r="14" spans="2:11">
      <c r="B14" t="s">
        <v>199</v>
      </c>
      <c r="C14">
        <v>9477</v>
      </c>
      <c r="D14">
        <v>4674</v>
      </c>
      <c r="E14">
        <v>23.8</v>
      </c>
      <c r="F14">
        <v>73</v>
      </c>
      <c r="G14" s="5">
        <v>1096.5</v>
      </c>
      <c r="H14">
        <v>70</v>
      </c>
      <c r="I14">
        <v>6</v>
      </c>
      <c r="J14">
        <v>6</v>
      </c>
      <c r="K14" s="12">
        <f t="shared" si="0"/>
        <v>0.2345956354300385</v>
      </c>
    </row>
    <row r="15" spans="2:11">
      <c r="B15" t="s">
        <v>200</v>
      </c>
      <c r="C15">
        <v>19941</v>
      </c>
      <c r="D15">
        <v>11011.7</v>
      </c>
      <c r="E15">
        <v>60.8</v>
      </c>
      <c r="F15">
        <v>53</v>
      </c>
      <c r="G15" s="5">
        <v>2112.5</v>
      </c>
      <c r="H15">
        <v>72</v>
      </c>
      <c r="I15">
        <v>3</v>
      </c>
      <c r="J15">
        <v>5</v>
      </c>
      <c r="K15" s="12">
        <f t="shared" si="0"/>
        <v>0.1918414050509912</v>
      </c>
    </row>
    <row r="16" spans="2:11">
      <c r="B16" t="s">
        <v>201</v>
      </c>
      <c r="C16">
        <v>21985</v>
      </c>
      <c r="D16">
        <v>10667.3</v>
      </c>
      <c r="E16">
        <v>67.900000000000006</v>
      </c>
      <c r="F16">
        <v>48</v>
      </c>
      <c r="G16" s="5">
        <v>2123.6</v>
      </c>
      <c r="H16">
        <v>66</v>
      </c>
      <c r="I16">
        <v>5</v>
      </c>
      <c r="J16">
        <v>7</v>
      </c>
      <c r="K16" s="12">
        <f t="shared" si="0"/>
        <v>0.19907567988150704</v>
      </c>
    </row>
    <row r="17" spans="2:11">
      <c r="B17" t="s">
        <v>144</v>
      </c>
      <c r="C17">
        <v>17725</v>
      </c>
      <c r="D17">
        <v>9373.9</v>
      </c>
      <c r="E17">
        <v>50.1</v>
      </c>
      <c r="F17">
        <v>53</v>
      </c>
      <c r="G17" s="5">
        <v>2166.5</v>
      </c>
      <c r="H17">
        <v>65</v>
      </c>
      <c r="I17">
        <v>6</v>
      </c>
      <c r="J17">
        <v>7</v>
      </c>
      <c r="K17" s="12">
        <f t="shared" si="0"/>
        <v>0.23112045146630539</v>
      </c>
    </row>
    <row r="18" spans="2:11">
      <c r="B18" t="s">
        <v>154</v>
      </c>
      <c r="C18">
        <v>8928</v>
      </c>
      <c r="D18">
        <v>4454.1000000000004</v>
      </c>
      <c r="E18">
        <v>15.9</v>
      </c>
      <c r="F18">
        <v>77</v>
      </c>
      <c r="G18" s="5">
        <v>1460.1</v>
      </c>
      <c r="H18">
        <v>75</v>
      </c>
      <c r="I18">
        <v>4</v>
      </c>
      <c r="J18">
        <v>6</v>
      </c>
      <c r="K18" s="12">
        <f t="shared" si="0"/>
        <v>0.32781033205361348</v>
      </c>
    </row>
    <row r="19" spans="2:11">
      <c r="B19" t="s">
        <v>155</v>
      </c>
      <c r="C19">
        <v>11405</v>
      </c>
      <c r="D19">
        <v>6675.9</v>
      </c>
      <c r="E19">
        <v>23.1</v>
      </c>
      <c r="F19">
        <v>76</v>
      </c>
      <c r="G19" s="5">
        <v>2305.9</v>
      </c>
      <c r="H19">
        <v>74</v>
      </c>
      <c r="I19">
        <v>6</v>
      </c>
      <c r="J19">
        <v>7</v>
      </c>
      <c r="K19" s="12">
        <f t="shared" si="0"/>
        <v>0.34540661184259802</v>
      </c>
    </row>
    <row r="20" spans="2:11">
      <c r="B20" t="s">
        <v>156</v>
      </c>
      <c r="C20">
        <v>9865</v>
      </c>
      <c r="D20">
        <v>5279.1</v>
      </c>
      <c r="E20">
        <v>18.399999999999999</v>
      </c>
      <c r="F20">
        <v>70</v>
      </c>
      <c r="G20" s="5">
        <v>1885.7</v>
      </c>
      <c r="H20">
        <v>78</v>
      </c>
      <c r="I20">
        <v>3</v>
      </c>
      <c r="J20">
        <v>5</v>
      </c>
      <c r="K20" s="12">
        <f t="shared" si="0"/>
        <v>0.35720103805572917</v>
      </c>
    </row>
    <row r="21" spans="2:11">
      <c r="B21" t="s">
        <v>157</v>
      </c>
      <c r="C21">
        <v>6223</v>
      </c>
      <c r="D21">
        <v>2735.1</v>
      </c>
      <c r="E21">
        <v>13</v>
      </c>
      <c r="F21">
        <v>83</v>
      </c>
      <c r="G21" s="5">
        <v>1149.7</v>
      </c>
      <c r="H21">
        <v>88</v>
      </c>
      <c r="I21">
        <v>4</v>
      </c>
      <c r="J21">
        <v>5</v>
      </c>
      <c r="K21" s="12">
        <f t="shared" si="0"/>
        <v>0.42035026141640164</v>
      </c>
    </row>
    <row r="22" spans="2:11">
      <c r="B22" t="s">
        <v>158</v>
      </c>
      <c r="C22">
        <v>11949</v>
      </c>
      <c r="D22">
        <v>4768.8999999999996</v>
      </c>
      <c r="E22">
        <v>21</v>
      </c>
      <c r="F22">
        <v>71</v>
      </c>
      <c r="G22" s="5">
        <v>1581.1</v>
      </c>
      <c r="H22">
        <v>78</v>
      </c>
      <c r="I22">
        <v>5</v>
      </c>
      <c r="J22">
        <v>5</v>
      </c>
      <c r="K22" s="12">
        <f t="shared" si="0"/>
        <v>0.33154396191993962</v>
      </c>
    </row>
    <row r="23" spans="2:11">
      <c r="B23" t="s">
        <v>159</v>
      </c>
      <c r="C23">
        <v>9916</v>
      </c>
      <c r="D23">
        <v>4299.5</v>
      </c>
      <c r="E23">
        <v>21.5</v>
      </c>
      <c r="F23">
        <v>75</v>
      </c>
      <c r="G23" s="5">
        <v>1737.6</v>
      </c>
      <c r="H23">
        <v>73</v>
      </c>
      <c r="I23">
        <v>14</v>
      </c>
      <c r="J23">
        <v>13</v>
      </c>
      <c r="K23" s="12">
        <f t="shared" si="0"/>
        <v>0.40414001628096285</v>
      </c>
    </row>
    <row r="24" spans="2:11">
      <c r="B24" t="s">
        <v>160</v>
      </c>
      <c r="C24">
        <v>10818</v>
      </c>
      <c r="D24">
        <v>5343.5</v>
      </c>
      <c r="E24">
        <v>23.5</v>
      </c>
      <c r="F24">
        <v>73</v>
      </c>
      <c r="G24" s="5">
        <v>1655.8</v>
      </c>
      <c r="H24">
        <v>73</v>
      </c>
      <c r="I24">
        <v>4</v>
      </c>
      <c r="J24">
        <v>4</v>
      </c>
      <c r="K24" s="12">
        <f t="shared" si="0"/>
        <v>0.30987180686815757</v>
      </c>
    </row>
    <row r="25" spans="2:11">
      <c r="B25" t="s">
        <v>161</v>
      </c>
      <c r="C25">
        <v>9022</v>
      </c>
      <c r="D25">
        <v>4383.7</v>
      </c>
      <c r="E25">
        <v>19.8</v>
      </c>
      <c r="F25">
        <v>75</v>
      </c>
      <c r="G25" s="5">
        <v>1710</v>
      </c>
      <c r="H25">
        <v>75</v>
      </c>
      <c r="I25">
        <v>8</v>
      </c>
      <c r="J25">
        <v>7</v>
      </c>
      <c r="K25" s="12">
        <f t="shared" si="0"/>
        <v>0.39008143805461143</v>
      </c>
    </row>
    <row r="26" spans="2:11">
      <c r="B26" t="s">
        <v>162</v>
      </c>
      <c r="C26">
        <v>13009</v>
      </c>
      <c r="D26">
        <v>4710.3999999999996</v>
      </c>
      <c r="E26">
        <v>20</v>
      </c>
      <c r="F26">
        <v>76</v>
      </c>
      <c r="G26" s="5">
        <v>1623</v>
      </c>
      <c r="H26">
        <v>74</v>
      </c>
      <c r="I26">
        <v>6</v>
      </c>
      <c r="J26">
        <v>7</v>
      </c>
      <c r="K26" s="12">
        <f t="shared" si="0"/>
        <v>0.34455672554347827</v>
      </c>
    </row>
    <row r="27" spans="2:11">
      <c r="B27" t="s">
        <v>163</v>
      </c>
      <c r="C27">
        <v>9971</v>
      </c>
      <c r="D27">
        <v>3376.2</v>
      </c>
      <c r="E27">
        <v>19.600000000000001</v>
      </c>
      <c r="F27">
        <v>71</v>
      </c>
      <c r="G27" s="5">
        <v>956.1</v>
      </c>
      <c r="H27">
        <v>70</v>
      </c>
      <c r="I27">
        <v>7</v>
      </c>
      <c r="J27">
        <v>7</v>
      </c>
      <c r="K27" s="12">
        <f t="shared" si="0"/>
        <v>0.28318819975119958</v>
      </c>
    </row>
    <row r="28" spans="2:11">
      <c r="B28" t="s">
        <v>164</v>
      </c>
      <c r="C28">
        <v>9743</v>
      </c>
      <c r="D28">
        <v>4070.2</v>
      </c>
      <c r="E28">
        <v>17.7</v>
      </c>
      <c r="F28">
        <v>76</v>
      </c>
      <c r="G28" s="5">
        <v>1164.4000000000001</v>
      </c>
      <c r="H28">
        <v>82</v>
      </c>
      <c r="I28">
        <v>2</v>
      </c>
      <c r="J28">
        <v>2</v>
      </c>
      <c r="K28" s="12">
        <f t="shared" si="0"/>
        <v>0.28607930814210608</v>
      </c>
    </row>
    <row r="29" spans="2:11">
      <c r="B29" t="s">
        <v>165</v>
      </c>
      <c r="C29">
        <v>9659</v>
      </c>
      <c r="D29">
        <v>4185.3</v>
      </c>
      <c r="E29">
        <v>18.899999999999999</v>
      </c>
      <c r="F29">
        <v>74</v>
      </c>
      <c r="G29" s="5">
        <v>1587.9</v>
      </c>
      <c r="H29">
        <v>76</v>
      </c>
      <c r="I29">
        <v>5</v>
      </c>
      <c r="J29">
        <v>4</v>
      </c>
      <c r="K29" s="12">
        <f t="shared" si="0"/>
        <v>0.37939932621317468</v>
      </c>
    </row>
    <row r="30" spans="2:11">
      <c r="B30" t="s">
        <v>166</v>
      </c>
      <c r="C30">
        <v>9887</v>
      </c>
      <c r="D30">
        <v>5456.9</v>
      </c>
      <c r="E30">
        <v>20.5</v>
      </c>
      <c r="F30">
        <v>76</v>
      </c>
      <c r="G30" s="5">
        <v>1910.1</v>
      </c>
      <c r="H30">
        <v>74</v>
      </c>
      <c r="I30">
        <v>6</v>
      </c>
      <c r="J30">
        <v>7</v>
      </c>
      <c r="K30" s="12">
        <f t="shared" si="0"/>
        <v>0.3500339020322894</v>
      </c>
    </row>
    <row r="31" spans="2:11">
      <c r="B31" t="s">
        <v>132</v>
      </c>
      <c r="C31">
        <v>13958</v>
      </c>
      <c r="D31">
        <v>5939.1</v>
      </c>
      <c r="E31">
        <v>29.4</v>
      </c>
      <c r="F31">
        <v>56</v>
      </c>
      <c r="G31" s="5">
        <v>1623.6</v>
      </c>
      <c r="H31">
        <v>63</v>
      </c>
      <c r="I31">
        <v>7</v>
      </c>
      <c r="J31">
        <v>6</v>
      </c>
      <c r="K31" s="12">
        <f t="shared" si="0"/>
        <v>0.27337475375056824</v>
      </c>
    </row>
    <row r="32" spans="2:11">
      <c r="B32" t="s">
        <v>167</v>
      </c>
      <c r="C32">
        <v>7788</v>
      </c>
      <c r="D32">
        <v>3122.9</v>
      </c>
      <c r="E32">
        <v>16.2</v>
      </c>
      <c r="F32">
        <v>82</v>
      </c>
      <c r="G32" s="5">
        <v>1215.9000000000001</v>
      </c>
      <c r="H32">
        <v>83</v>
      </c>
      <c r="I32">
        <v>4</v>
      </c>
      <c r="J32">
        <v>4</v>
      </c>
      <c r="K32" s="12">
        <f t="shared" si="0"/>
        <v>0.38934964296006919</v>
      </c>
    </row>
    <row r="33" spans="2:11">
      <c r="B33" t="s">
        <v>133</v>
      </c>
      <c r="C33">
        <v>15366</v>
      </c>
      <c r="D33">
        <v>7237.1</v>
      </c>
      <c r="E33">
        <v>37.1</v>
      </c>
      <c r="F33">
        <v>60</v>
      </c>
      <c r="G33" s="5">
        <v>2245.1999999999998</v>
      </c>
      <c r="H33">
        <v>64</v>
      </c>
      <c r="I33">
        <v>9</v>
      </c>
      <c r="J33">
        <v>7</v>
      </c>
      <c r="K33" s="12">
        <f t="shared" si="0"/>
        <v>0.31023476254300753</v>
      </c>
    </row>
    <row r="34" spans="2:11">
      <c r="B34" t="s">
        <v>134</v>
      </c>
      <c r="C34">
        <v>13374</v>
      </c>
      <c r="D34">
        <v>5459.8</v>
      </c>
      <c r="E34">
        <v>27.4</v>
      </c>
      <c r="F34">
        <v>66</v>
      </c>
      <c r="G34" s="5">
        <v>1577.2</v>
      </c>
      <c r="H34">
        <v>68</v>
      </c>
      <c r="I34">
        <v>7</v>
      </c>
      <c r="J34">
        <v>6</v>
      </c>
      <c r="K34" s="12">
        <f t="shared" si="0"/>
        <v>0.28887505036814537</v>
      </c>
    </row>
    <row r="35" spans="2:11">
      <c r="B35" t="s">
        <v>168</v>
      </c>
      <c r="C35">
        <v>7985</v>
      </c>
      <c r="D35">
        <v>3030.8</v>
      </c>
      <c r="E35">
        <v>14.2</v>
      </c>
      <c r="F35">
        <v>79</v>
      </c>
      <c r="G35" s="5">
        <v>1520.4</v>
      </c>
      <c r="H35">
        <v>78</v>
      </c>
      <c r="I35">
        <v>5</v>
      </c>
      <c r="J35">
        <v>4</v>
      </c>
      <c r="K35" s="12">
        <f t="shared" si="0"/>
        <v>0.50164972944437114</v>
      </c>
    </row>
    <row r="36" spans="2:11">
      <c r="B36" t="s">
        <v>146</v>
      </c>
      <c r="C36">
        <v>15307</v>
      </c>
      <c r="D36">
        <v>4862.5</v>
      </c>
      <c r="E36">
        <v>33.1</v>
      </c>
      <c r="F36">
        <v>67</v>
      </c>
      <c r="G36" s="5">
        <v>1628.3</v>
      </c>
      <c r="H36">
        <v>71</v>
      </c>
      <c r="I36">
        <v>5</v>
      </c>
      <c r="J36">
        <v>6</v>
      </c>
      <c r="K36" s="12">
        <f t="shared" si="0"/>
        <v>0.3348688946015424</v>
      </c>
    </row>
    <row r="37" spans="2:11">
      <c r="B37" t="s">
        <v>169</v>
      </c>
      <c r="C37">
        <v>9794</v>
      </c>
      <c r="D37">
        <v>5328.9</v>
      </c>
      <c r="E37">
        <v>20.9</v>
      </c>
      <c r="F37">
        <v>79</v>
      </c>
      <c r="G37" s="5">
        <v>2074.5</v>
      </c>
      <c r="H37">
        <v>80</v>
      </c>
      <c r="I37">
        <v>6</v>
      </c>
      <c r="J37">
        <v>5</v>
      </c>
      <c r="K37" s="12">
        <f t="shared" si="0"/>
        <v>0.38929234926532685</v>
      </c>
    </row>
    <row r="38" spans="2:11">
      <c r="B38" t="s">
        <v>170</v>
      </c>
      <c r="C38">
        <v>10034</v>
      </c>
      <c r="D38">
        <v>4694.8</v>
      </c>
      <c r="E38">
        <v>17.600000000000001</v>
      </c>
      <c r="F38">
        <v>75</v>
      </c>
      <c r="G38" s="5">
        <v>1617.7</v>
      </c>
      <c r="H38">
        <v>80</v>
      </c>
      <c r="I38">
        <v>2</v>
      </c>
      <c r="J38">
        <v>4</v>
      </c>
      <c r="K38" s="12">
        <f t="shared" si="0"/>
        <v>0.34457271875266254</v>
      </c>
    </row>
    <row r="39" spans="2:11">
      <c r="B39" t="s">
        <v>171</v>
      </c>
      <c r="C39">
        <v>9520</v>
      </c>
      <c r="D39">
        <v>4058</v>
      </c>
      <c r="E39">
        <v>18.899999999999999</v>
      </c>
      <c r="F39">
        <v>76</v>
      </c>
      <c r="G39" s="5">
        <v>1361.4</v>
      </c>
      <c r="H39">
        <v>78</v>
      </c>
      <c r="I39">
        <v>3</v>
      </c>
      <c r="J39">
        <v>3</v>
      </c>
      <c r="K39" s="12">
        <f t="shared" si="0"/>
        <v>0.33548546081813702</v>
      </c>
    </row>
    <row r="40" spans="2:11">
      <c r="B40" t="s">
        <v>172</v>
      </c>
      <c r="C40">
        <v>9537</v>
      </c>
      <c r="D40">
        <v>4276.2</v>
      </c>
      <c r="E40">
        <v>17</v>
      </c>
      <c r="F40">
        <v>68</v>
      </c>
      <c r="G40" s="5">
        <v>1432.3</v>
      </c>
      <c r="H40">
        <v>74</v>
      </c>
      <c r="I40">
        <v>7</v>
      </c>
      <c r="J40">
        <v>5</v>
      </c>
      <c r="K40" s="12">
        <f t="shared" si="0"/>
        <v>0.33494691548571159</v>
      </c>
    </row>
    <row r="41" spans="2:11">
      <c r="B41" t="s">
        <v>173</v>
      </c>
      <c r="C41">
        <v>9500</v>
      </c>
      <c r="D41">
        <v>4074.1</v>
      </c>
      <c r="E41">
        <v>18.899999999999999</v>
      </c>
      <c r="F41">
        <v>71</v>
      </c>
      <c r="G41" s="5">
        <v>1320</v>
      </c>
      <c r="H41">
        <v>79</v>
      </c>
      <c r="I41">
        <v>5</v>
      </c>
      <c r="J41">
        <v>5</v>
      </c>
      <c r="K41" s="12">
        <f t="shared" si="0"/>
        <v>0.32399793819493877</v>
      </c>
    </row>
    <row r="42" spans="2:11">
      <c r="B42" t="s">
        <v>174</v>
      </c>
      <c r="C42">
        <v>8805</v>
      </c>
      <c r="D42">
        <v>1695</v>
      </c>
      <c r="E42">
        <v>20.399999999999999</v>
      </c>
      <c r="F42">
        <v>82</v>
      </c>
      <c r="G42" s="5">
        <v>664.4</v>
      </c>
      <c r="H42">
        <v>75</v>
      </c>
      <c r="I42">
        <v>12</v>
      </c>
      <c r="J42">
        <v>12</v>
      </c>
      <c r="K42" s="12">
        <f t="shared" si="0"/>
        <v>0.39197640117994098</v>
      </c>
    </row>
    <row r="43" spans="2:11">
      <c r="B43" t="s">
        <v>175</v>
      </c>
      <c r="C43">
        <v>11622</v>
      </c>
      <c r="D43">
        <v>6202.1</v>
      </c>
      <c r="E43">
        <v>22.3</v>
      </c>
      <c r="F43">
        <v>69</v>
      </c>
      <c r="G43" s="5">
        <v>2096.1999999999998</v>
      </c>
      <c r="H43">
        <v>72</v>
      </c>
      <c r="I43">
        <v>6</v>
      </c>
      <c r="J43">
        <v>7</v>
      </c>
      <c r="K43" s="12">
        <f t="shared" ref="K43:K72" si="1">G43/D43</f>
        <v>0.33798229631898868</v>
      </c>
    </row>
    <row r="44" spans="2:11">
      <c r="B44" t="s">
        <v>176</v>
      </c>
      <c r="C44">
        <v>9795</v>
      </c>
      <c r="D44">
        <v>5553.5</v>
      </c>
      <c r="E44">
        <v>20.3</v>
      </c>
      <c r="F44">
        <v>69</v>
      </c>
      <c r="G44" s="5">
        <v>2211</v>
      </c>
      <c r="H44">
        <v>88</v>
      </c>
      <c r="I44">
        <v>7</v>
      </c>
      <c r="J44">
        <v>7</v>
      </c>
      <c r="K44" s="12">
        <f t="shared" si="1"/>
        <v>0.39812730710362837</v>
      </c>
    </row>
    <row r="45" spans="2:11">
      <c r="B45" t="s">
        <v>177</v>
      </c>
      <c r="C45">
        <v>8922</v>
      </c>
      <c r="D45">
        <v>4285.3999999999996</v>
      </c>
      <c r="E45">
        <v>16.7</v>
      </c>
      <c r="F45">
        <v>77</v>
      </c>
      <c r="G45" s="5">
        <v>1448.8</v>
      </c>
      <c r="H45">
        <v>77</v>
      </c>
      <c r="I45">
        <v>5</v>
      </c>
      <c r="J45">
        <v>6</v>
      </c>
      <c r="K45" s="12">
        <f t="shared" si="1"/>
        <v>0.33807812572922014</v>
      </c>
    </row>
    <row r="46" spans="2:11">
      <c r="B46" t="s">
        <v>178</v>
      </c>
      <c r="C46">
        <v>11517</v>
      </c>
      <c r="D46">
        <v>5736.1</v>
      </c>
      <c r="E46">
        <v>20.399999999999999</v>
      </c>
      <c r="F46">
        <v>77</v>
      </c>
      <c r="G46" s="5">
        <v>2235.1</v>
      </c>
      <c r="H46">
        <v>75</v>
      </c>
      <c r="I46">
        <v>10</v>
      </c>
      <c r="J46">
        <v>11</v>
      </c>
      <c r="K46" s="12">
        <f t="shared" si="1"/>
        <v>0.3896549920677812</v>
      </c>
    </row>
    <row r="47" spans="2:11">
      <c r="B47" t="s">
        <v>179</v>
      </c>
      <c r="C47">
        <v>12438</v>
      </c>
      <c r="D47">
        <v>6490.9</v>
      </c>
      <c r="E47">
        <v>24.2</v>
      </c>
      <c r="F47">
        <v>68</v>
      </c>
      <c r="G47" s="5">
        <v>1834.5</v>
      </c>
      <c r="H47">
        <v>73</v>
      </c>
      <c r="I47">
        <v>5</v>
      </c>
      <c r="J47">
        <v>6</v>
      </c>
      <c r="K47" s="12">
        <f t="shared" si="1"/>
        <v>0.28262644625552696</v>
      </c>
    </row>
    <row r="48" spans="2:11">
      <c r="B48" t="s">
        <v>180</v>
      </c>
      <c r="C48">
        <v>9866</v>
      </c>
      <c r="D48">
        <v>4204.2</v>
      </c>
      <c r="E48">
        <v>19</v>
      </c>
      <c r="F48">
        <v>73</v>
      </c>
      <c r="G48" s="5">
        <v>1388.8</v>
      </c>
      <c r="H48">
        <v>75</v>
      </c>
      <c r="I48">
        <v>4</v>
      </c>
      <c r="J48">
        <v>5</v>
      </c>
      <c r="K48" s="12">
        <f t="shared" si="1"/>
        <v>0.33033633033633036</v>
      </c>
    </row>
    <row r="49" spans="2:11">
      <c r="B49" t="s">
        <v>181</v>
      </c>
      <c r="C49">
        <v>10771</v>
      </c>
      <c r="D49">
        <v>4100.8</v>
      </c>
      <c r="E49">
        <v>18.8</v>
      </c>
      <c r="F49">
        <v>71</v>
      </c>
      <c r="G49" s="5">
        <v>1185.7</v>
      </c>
      <c r="H49">
        <v>79</v>
      </c>
      <c r="I49">
        <v>4</v>
      </c>
      <c r="J49">
        <v>5</v>
      </c>
      <c r="K49" s="12">
        <f t="shared" si="1"/>
        <v>0.28913870464299651</v>
      </c>
    </row>
    <row r="50" spans="2:11">
      <c r="B50" t="s">
        <v>182</v>
      </c>
      <c r="C50">
        <v>9941</v>
      </c>
      <c r="D50">
        <v>4140.8999999999996</v>
      </c>
      <c r="E50">
        <v>19.100000000000001</v>
      </c>
      <c r="F50">
        <v>79</v>
      </c>
      <c r="G50" s="5">
        <v>1511</v>
      </c>
      <c r="H50">
        <v>79</v>
      </c>
      <c r="I50">
        <v>5</v>
      </c>
      <c r="J50">
        <v>6</v>
      </c>
      <c r="K50" s="12">
        <f t="shared" si="1"/>
        <v>0.36489652008017581</v>
      </c>
    </row>
    <row r="51" spans="2:11">
      <c r="B51" t="s">
        <v>183</v>
      </c>
      <c r="C51">
        <v>11174</v>
      </c>
      <c r="D51">
        <v>4004.5</v>
      </c>
      <c r="E51">
        <v>16.600000000000001</v>
      </c>
      <c r="F51">
        <v>82</v>
      </c>
      <c r="G51" s="5">
        <v>1669.9</v>
      </c>
      <c r="H51">
        <v>81</v>
      </c>
      <c r="I51">
        <v>13</v>
      </c>
      <c r="J51">
        <v>12</v>
      </c>
      <c r="K51" s="12">
        <f t="shared" si="1"/>
        <v>0.4170058683980522</v>
      </c>
    </row>
    <row r="52" spans="2:11">
      <c r="B52" t="s">
        <v>184</v>
      </c>
      <c r="C52">
        <v>11363</v>
      </c>
      <c r="D52">
        <v>5356.5</v>
      </c>
      <c r="E52">
        <v>26.9</v>
      </c>
      <c r="F52">
        <v>59</v>
      </c>
      <c r="G52" s="5">
        <v>1642.9</v>
      </c>
      <c r="H52">
        <v>74</v>
      </c>
      <c r="I52">
        <v>5</v>
      </c>
      <c r="J52">
        <v>5</v>
      </c>
      <c r="K52" s="12">
        <f t="shared" si="1"/>
        <v>0.30671147204331189</v>
      </c>
    </row>
    <row r="53" spans="2:11">
      <c r="B53" t="s">
        <v>185</v>
      </c>
      <c r="C53">
        <v>9388</v>
      </c>
      <c r="D53">
        <v>3987.6</v>
      </c>
      <c r="E53">
        <v>19.100000000000001</v>
      </c>
      <c r="F53">
        <v>77</v>
      </c>
      <c r="G53" s="5">
        <v>1602</v>
      </c>
      <c r="H53">
        <v>75</v>
      </c>
      <c r="I53">
        <v>3</v>
      </c>
      <c r="J53">
        <v>5</v>
      </c>
      <c r="K53" s="12">
        <f t="shared" si="1"/>
        <v>0.40174541077339754</v>
      </c>
    </row>
    <row r="54" spans="2:11">
      <c r="B54" t="s">
        <v>186</v>
      </c>
      <c r="C54">
        <v>9501</v>
      </c>
      <c r="D54">
        <v>4126.5</v>
      </c>
      <c r="E54">
        <v>18.2</v>
      </c>
      <c r="F54">
        <v>75</v>
      </c>
      <c r="G54" s="5">
        <v>1600.8</v>
      </c>
      <c r="H54">
        <v>76</v>
      </c>
      <c r="I54">
        <v>6</v>
      </c>
      <c r="J54">
        <v>6</v>
      </c>
      <c r="K54" s="12">
        <f t="shared" si="1"/>
        <v>0.38793166121410394</v>
      </c>
    </row>
    <row r="55" spans="2:11">
      <c r="B55" t="s">
        <v>187</v>
      </c>
      <c r="C55">
        <v>9887</v>
      </c>
      <c r="D55">
        <v>4566.7</v>
      </c>
      <c r="E55">
        <v>22.3</v>
      </c>
      <c r="F55">
        <v>71</v>
      </c>
      <c r="G55" s="5">
        <v>1706.7</v>
      </c>
      <c r="H55">
        <v>72</v>
      </c>
      <c r="I55">
        <v>5</v>
      </c>
      <c r="J55">
        <v>6</v>
      </c>
      <c r="K55" s="12">
        <f t="shared" si="1"/>
        <v>0.37372719907153967</v>
      </c>
    </row>
    <row r="56" spans="2:11">
      <c r="B56" t="s">
        <v>147</v>
      </c>
      <c r="C56">
        <v>18412</v>
      </c>
      <c r="D56">
        <v>7149.7</v>
      </c>
      <c r="E56">
        <v>36.1</v>
      </c>
      <c r="F56">
        <v>71</v>
      </c>
      <c r="G56" s="5">
        <v>1799.6</v>
      </c>
      <c r="H56">
        <v>73</v>
      </c>
      <c r="I56">
        <v>6</v>
      </c>
      <c r="J56">
        <v>3</v>
      </c>
      <c r="K56" s="12">
        <f t="shared" si="1"/>
        <v>0.25170286865183156</v>
      </c>
    </row>
    <row r="57" spans="2:11">
      <c r="B57" t="s">
        <v>135</v>
      </c>
      <c r="C57">
        <v>12241</v>
      </c>
      <c r="D57">
        <v>5140.8999999999996</v>
      </c>
      <c r="E57">
        <v>26.2</v>
      </c>
      <c r="F57">
        <v>65</v>
      </c>
      <c r="G57" s="5">
        <v>1687.9</v>
      </c>
      <c r="H57">
        <v>67</v>
      </c>
      <c r="I57">
        <v>8</v>
      </c>
      <c r="J57">
        <v>8</v>
      </c>
      <c r="K57" s="12">
        <f t="shared" si="1"/>
        <v>0.32832772471746197</v>
      </c>
    </row>
    <row r="58" spans="2:11">
      <c r="B58" t="s">
        <v>188</v>
      </c>
      <c r="C58">
        <v>8623</v>
      </c>
      <c r="D58">
        <v>4303.3</v>
      </c>
      <c r="E58">
        <v>20.7</v>
      </c>
      <c r="F58">
        <v>71</v>
      </c>
      <c r="G58" s="5">
        <v>1467.9</v>
      </c>
      <c r="H58">
        <v>72</v>
      </c>
      <c r="I58">
        <v>6</v>
      </c>
      <c r="J58">
        <v>6</v>
      </c>
      <c r="K58" s="12">
        <f t="shared" si="1"/>
        <v>0.34111031069179465</v>
      </c>
    </row>
    <row r="59" spans="2:11">
      <c r="B59" t="s">
        <v>136</v>
      </c>
      <c r="C59">
        <v>19032</v>
      </c>
      <c r="D59">
        <v>7296.6</v>
      </c>
      <c r="E59">
        <v>36.9</v>
      </c>
      <c r="F59">
        <v>61</v>
      </c>
      <c r="G59" s="5">
        <v>1976.9</v>
      </c>
      <c r="H59">
        <v>67</v>
      </c>
      <c r="I59">
        <v>6</v>
      </c>
      <c r="J59">
        <v>7</v>
      </c>
      <c r="K59" s="12">
        <f t="shared" si="1"/>
        <v>0.27093440780637557</v>
      </c>
    </row>
    <row r="60" spans="2:11">
      <c r="B60" t="s">
        <v>148</v>
      </c>
      <c r="C60">
        <v>15921</v>
      </c>
      <c r="D60">
        <v>5430.6</v>
      </c>
      <c r="E60">
        <v>31.4</v>
      </c>
      <c r="F60">
        <v>64</v>
      </c>
      <c r="G60" s="5">
        <v>1976.4</v>
      </c>
      <c r="H60">
        <v>75</v>
      </c>
      <c r="I60">
        <v>2</v>
      </c>
      <c r="J60">
        <v>2</v>
      </c>
      <c r="K60" s="12">
        <f t="shared" si="1"/>
        <v>0.3639376864434869</v>
      </c>
    </row>
    <row r="61" spans="2:11">
      <c r="B61" t="s">
        <v>149</v>
      </c>
      <c r="C61">
        <v>15497</v>
      </c>
      <c r="D61">
        <v>6578.3</v>
      </c>
      <c r="E61">
        <v>36.5</v>
      </c>
      <c r="F61">
        <v>62</v>
      </c>
      <c r="G61" s="5">
        <v>2309.1999999999998</v>
      </c>
      <c r="H61">
        <v>68</v>
      </c>
      <c r="I61">
        <v>6</v>
      </c>
      <c r="J61">
        <v>7</v>
      </c>
      <c r="K61" s="12">
        <f t="shared" si="1"/>
        <v>0.35103294164145749</v>
      </c>
    </row>
    <row r="62" spans="2:11">
      <c r="B62" t="s">
        <v>189</v>
      </c>
      <c r="C62">
        <v>12309</v>
      </c>
      <c r="D62">
        <v>3846.1</v>
      </c>
      <c r="E62">
        <v>21.2</v>
      </c>
      <c r="F62">
        <v>75</v>
      </c>
      <c r="G62" s="5">
        <v>1340.2</v>
      </c>
      <c r="H62">
        <v>74</v>
      </c>
      <c r="I62">
        <v>6</v>
      </c>
      <c r="J62">
        <v>6</v>
      </c>
      <c r="K62" s="12">
        <f t="shared" si="1"/>
        <v>0.34845687839629758</v>
      </c>
    </row>
    <row r="63" spans="2:11">
      <c r="B63" t="s">
        <v>150</v>
      </c>
      <c r="C63">
        <v>18824</v>
      </c>
      <c r="D63">
        <v>3801.2</v>
      </c>
      <c r="E63">
        <v>37.6</v>
      </c>
      <c r="F63">
        <v>55</v>
      </c>
      <c r="G63" s="5">
        <v>1228.0999999999999</v>
      </c>
      <c r="H63">
        <v>64</v>
      </c>
      <c r="I63">
        <v>6</v>
      </c>
      <c r="J63">
        <v>7</v>
      </c>
      <c r="K63" s="12">
        <f t="shared" si="1"/>
        <v>0.32308218457329263</v>
      </c>
    </row>
    <row r="64" spans="2:11">
      <c r="B64" t="s">
        <v>190</v>
      </c>
      <c r="C64">
        <v>9464</v>
      </c>
      <c r="D64">
        <v>3776.8</v>
      </c>
      <c r="E64">
        <v>17.600000000000001</v>
      </c>
      <c r="F64">
        <v>80</v>
      </c>
      <c r="G64" s="5">
        <v>1617.4</v>
      </c>
      <c r="H64">
        <v>75</v>
      </c>
      <c r="I64">
        <v>4</v>
      </c>
      <c r="J64">
        <v>3</v>
      </c>
      <c r="K64" s="12">
        <f t="shared" si="1"/>
        <v>0.42824613429358188</v>
      </c>
    </row>
    <row r="65" spans="2:11">
      <c r="B65" t="s">
        <v>151</v>
      </c>
      <c r="C65">
        <v>15698</v>
      </c>
      <c r="D65">
        <v>5412.5</v>
      </c>
      <c r="E65">
        <v>31.5</v>
      </c>
      <c r="F65">
        <v>67</v>
      </c>
      <c r="G65" s="5">
        <v>2164.5</v>
      </c>
      <c r="H65">
        <v>65</v>
      </c>
      <c r="I65">
        <v>9</v>
      </c>
      <c r="J65">
        <v>11</v>
      </c>
      <c r="K65" s="12">
        <f t="shared" si="1"/>
        <v>0.39990762124711315</v>
      </c>
    </row>
    <row r="66" spans="2:11">
      <c r="B66" t="s">
        <v>191</v>
      </c>
      <c r="C66">
        <v>9983</v>
      </c>
      <c r="D66">
        <v>4119.5</v>
      </c>
      <c r="E66">
        <v>18.7</v>
      </c>
      <c r="F66">
        <v>73</v>
      </c>
      <c r="G66" s="5">
        <v>1649.3</v>
      </c>
      <c r="H66">
        <v>75</v>
      </c>
      <c r="I66">
        <v>3</v>
      </c>
      <c r="J66">
        <v>4</v>
      </c>
      <c r="K66" s="12">
        <f t="shared" si="1"/>
        <v>0.40036412185944897</v>
      </c>
    </row>
    <row r="67" spans="2:11">
      <c r="B67" t="s">
        <v>192</v>
      </c>
      <c r="C67">
        <v>11537</v>
      </c>
      <c r="D67">
        <v>5629.7</v>
      </c>
      <c r="E67">
        <v>23.3</v>
      </c>
      <c r="F67">
        <v>63</v>
      </c>
      <c r="G67" s="5">
        <v>1943.9</v>
      </c>
      <c r="H67">
        <v>76</v>
      </c>
      <c r="I67">
        <v>3</v>
      </c>
      <c r="J67">
        <v>3</v>
      </c>
      <c r="K67" s="12">
        <f t="shared" si="1"/>
        <v>0.34529371014441268</v>
      </c>
    </row>
    <row r="68" spans="2:11">
      <c r="B68" t="s">
        <v>193</v>
      </c>
      <c r="C68">
        <v>9993</v>
      </c>
      <c r="D68">
        <v>3609</v>
      </c>
      <c r="E68">
        <v>16.5</v>
      </c>
      <c r="F68">
        <v>78</v>
      </c>
      <c r="G68" s="5">
        <v>1307.9000000000001</v>
      </c>
      <c r="H68">
        <v>78</v>
      </c>
      <c r="I68">
        <v>5</v>
      </c>
      <c r="J68">
        <v>5</v>
      </c>
      <c r="K68" s="12">
        <f t="shared" si="1"/>
        <v>0.36239955666389584</v>
      </c>
    </row>
    <row r="69" spans="2:11">
      <c r="B69" t="s">
        <v>194</v>
      </c>
      <c r="C69">
        <v>9853</v>
      </c>
      <c r="D69">
        <v>3997.1</v>
      </c>
      <c r="E69">
        <v>17.399999999999999</v>
      </c>
      <c r="F69">
        <v>63</v>
      </c>
      <c r="G69" s="5">
        <v>1404.4</v>
      </c>
      <c r="H69">
        <v>69</v>
      </c>
      <c r="I69">
        <v>2</v>
      </c>
      <c r="J69">
        <v>4</v>
      </c>
      <c r="K69" s="12">
        <f t="shared" si="1"/>
        <v>0.35135473218083113</v>
      </c>
    </row>
    <row r="70" spans="2:11">
      <c r="B70" t="s">
        <v>137</v>
      </c>
      <c r="C70">
        <v>30832</v>
      </c>
      <c r="D70">
        <v>4875</v>
      </c>
      <c r="E70">
        <v>25</v>
      </c>
      <c r="F70">
        <v>61</v>
      </c>
      <c r="G70" s="5">
        <v>1378.4</v>
      </c>
      <c r="H70">
        <v>67</v>
      </c>
      <c r="I70">
        <v>5</v>
      </c>
      <c r="J70">
        <v>6</v>
      </c>
      <c r="K70" s="12">
        <f t="shared" si="1"/>
        <v>0.28274871794871798</v>
      </c>
    </row>
    <row r="71" spans="2:11">
      <c r="B71" t="s">
        <v>195</v>
      </c>
      <c r="C71">
        <v>17798</v>
      </c>
      <c r="D71">
        <v>667.5</v>
      </c>
      <c r="E71">
        <v>12.8</v>
      </c>
      <c r="F71">
        <v>77</v>
      </c>
      <c r="G71" s="5">
        <v>213.8</v>
      </c>
      <c r="H71">
        <v>75</v>
      </c>
      <c r="I71">
        <v>5</v>
      </c>
      <c r="J71">
        <v>5</v>
      </c>
      <c r="K71" s="12">
        <f t="shared" si="1"/>
        <v>0.32029962546816482</v>
      </c>
    </row>
    <row r="72" spans="2:11" ht="16.5" thickBot="1">
      <c r="B72" s="10" t="s">
        <v>138</v>
      </c>
      <c r="C72" s="10">
        <v>25697</v>
      </c>
      <c r="D72" s="10">
        <v>4665.3</v>
      </c>
      <c r="E72" s="10">
        <v>27.3</v>
      </c>
      <c r="F72" s="10">
        <v>69</v>
      </c>
      <c r="G72" s="11">
        <v>1107.2</v>
      </c>
      <c r="H72" s="10">
        <v>66</v>
      </c>
      <c r="I72" s="10">
        <v>5</v>
      </c>
      <c r="J72" s="10">
        <v>6</v>
      </c>
      <c r="K72" s="15">
        <f t="shared" si="1"/>
        <v>0.23732664566051487</v>
      </c>
    </row>
    <row r="73" spans="2:11" ht="16.5" thickTop="1">
      <c r="B73" t="s">
        <v>139</v>
      </c>
      <c r="D73" s="5">
        <f>SUM(D11:D72)</f>
        <v>312942.39999999991</v>
      </c>
      <c r="K73" s="12"/>
    </row>
    <row r="74" spans="2:11">
      <c r="B74" t="s">
        <v>140</v>
      </c>
      <c r="D74" s="5">
        <f>AVERAGE(D11:D72)</f>
        <v>5047.4580645161277</v>
      </c>
      <c r="E74" s="5">
        <f>AVERAGE(E11:E72)</f>
        <v>25.070967741935487</v>
      </c>
      <c r="F74" s="5">
        <f t="shared" ref="F74:K74" si="2">AVERAGE(F11:F72)</f>
        <v>70.032258064516128</v>
      </c>
      <c r="G74" s="5">
        <f t="shared" si="2"/>
        <v>1607.3016129032251</v>
      </c>
      <c r="H74" s="5">
        <f t="shared" si="2"/>
        <v>73.516129032258064</v>
      </c>
      <c r="I74" s="5">
        <f t="shared" si="2"/>
        <v>5.629032258064516</v>
      </c>
      <c r="J74" s="5">
        <f t="shared" si="2"/>
        <v>6.0161290322580649</v>
      </c>
      <c r="K74" s="12">
        <f t="shared" si="2"/>
        <v>0.33533967211542343</v>
      </c>
    </row>
    <row r="75" spans="2:11">
      <c r="B75" t="s">
        <v>141</v>
      </c>
      <c r="D75" s="5">
        <f>AVERAGE(D70,D59,D57,D34,D33,D31)</f>
        <v>5991.416666666667</v>
      </c>
      <c r="E75" s="5">
        <f>AVERAGE(E70,E59,E57,E34,E33,E31)</f>
        <v>30.333333333333332</v>
      </c>
      <c r="F75" s="5">
        <f t="shared" ref="F75:K75" si="3">AVERAGE(F70,F59,F57,F34,F33,F31)</f>
        <v>61.5</v>
      </c>
      <c r="G75" s="5">
        <f t="shared" si="3"/>
        <v>1748.2</v>
      </c>
      <c r="H75" s="5">
        <f t="shared" si="3"/>
        <v>66</v>
      </c>
      <c r="I75" s="5">
        <f t="shared" si="3"/>
        <v>7</v>
      </c>
      <c r="J75" s="5">
        <f t="shared" si="3"/>
        <v>6.666666666666667</v>
      </c>
      <c r="K75" s="12">
        <f t="shared" si="3"/>
        <v>0.29241590285571278</v>
      </c>
    </row>
    <row r="76" spans="2:11">
      <c r="B76" t="s">
        <v>196</v>
      </c>
      <c r="D76" s="5">
        <f>AVERAGE(D11,D14,D18:D30,D32,D35,D37:D55,D58,D62,D64,D66:D69,D71,D72)</f>
        <v>4304.9688888888886</v>
      </c>
      <c r="E76" s="5">
        <f>AVERAGE(E11,E14,E18:E30,E32,E35,E37:E55,E58,E62,E64,E66:E69,E71,E72)</f>
        <v>19.404444444444444</v>
      </c>
      <c r="F76" s="5">
        <f t="shared" ref="F76:K76" si="4">AVERAGE(F11,F14,F18:F30,F32,F35,F37:F55,F58,F62,F64,F66:F69,F71,F72)</f>
        <v>73.933333333333337</v>
      </c>
      <c r="G76" s="5">
        <f t="shared" si="4"/>
        <v>1511.2844444444445</v>
      </c>
      <c r="H76" s="5">
        <f t="shared" si="4"/>
        <v>75.911111111111111</v>
      </c>
      <c r="I76" s="5">
        <f t="shared" si="4"/>
        <v>5.4444444444444446</v>
      </c>
      <c r="J76" s="5">
        <f t="shared" si="4"/>
        <v>5.8</v>
      </c>
      <c r="K76" s="12">
        <f t="shared" si="4"/>
        <v>0.35567473835019314</v>
      </c>
    </row>
    <row r="77" spans="2:11">
      <c r="B77" t="s">
        <v>145</v>
      </c>
      <c r="D77" s="5">
        <f>AVERAGE(D12,D13,D15,D16,D17)</f>
        <v>10007.1</v>
      </c>
      <c r="E77" s="5">
        <f>AVERAGE(E12,E13,E15,E16,E17)</f>
        <v>58.6</v>
      </c>
      <c r="F77" s="5">
        <f t="shared" ref="F77:K77" si="5">AVERAGE(F12,F13,F15,F16,F17)</f>
        <v>52</v>
      </c>
      <c r="G77" s="5">
        <f t="shared" si="5"/>
        <v>2009.92</v>
      </c>
      <c r="H77" s="5">
        <f t="shared" si="5"/>
        <v>66</v>
      </c>
      <c r="I77" s="5">
        <f t="shared" si="5"/>
        <v>5.6</v>
      </c>
      <c r="J77" s="5">
        <f t="shared" si="5"/>
        <v>7.2</v>
      </c>
      <c r="K77" s="12">
        <f t="shared" si="5"/>
        <v>0.20133376622091056</v>
      </c>
    </row>
    <row r="78" spans="2:11">
      <c r="B78" t="s">
        <v>152</v>
      </c>
      <c r="D78" s="5">
        <f>AVERAGE(D36,D56,D60,D61,D63,D65)</f>
        <v>5539.1333333333341</v>
      </c>
      <c r="E78" s="5">
        <f>AVERAGE(E36,E56,E60,E61,E63,E65)</f>
        <v>34.366666666666667</v>
      </c>
      <c r="F78" s="5">
        <f t="shared" ref="F78:K78" si="6">AVERAGE(F36,F56,F60,F61,F63,F65)</f>
        <v>64.333333333333329</v>
      </c>
      <c r="G78" s="5">
        <f t="shared" si="6"/>
        <v>1851.0166666666664</v>
      </c>
      <c r="H78" s="5">
        <f t="shared" si="6"/>
        <v>69.333333333333329</v>
      </c>
      <c r="I78" s="5">
        <f t="shared" si="6"/>
        <v>5.666666666666667</v>
      </c>
      <c r="J78" s="5">
        <f t="shared" si="6"/>
        <v>6</v>
      </c>
      <c r="K78" s="12">
        <f t="shared" si="6"/>
        <v>0.33742203285978739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zoomScaleNormal="100" zoomScalePageLayoutView="125" workbookViewId="0">
      <selection activeCell="C5" sqref="C5"/>
    </sheetView>
  </sheetViews>
  <sheetFormatPr defaultColWidth="11" defaultRowHeight="15.75"/>
  <cols>
    <col min="2" max="2" width="3.625" customWidth="1"/>
    <col min="3" max="3" width="15.5" customWidth="1"/>
    <col min="4" max="4" width="15.375" customWidth="1"/>
    <col min="5" max="5" width="12.125" customWidth="1"/>
  </cols>
  <sheetData>
    <row r="2" spans="2:6" ht="33.75">
      <c r="B2" s="4" t="s">
        <v>210</v>
      </c>
    </row>
    <row r="3" spans="2:6" ht="17.100000000000001" customHeight="1">
      <c r="B3" s="4"/>
      <c r="C3" s="49" t="s">
        <v>300</v>
      </c>
    </row>
    <row r="4" spans="2:6" ht="17.100000000000001" customHeight="1">
      <c r="B4" s="4"/>
      <c r="C4" s="49" t="s">
        <v>301</v>
      </c>
    </row>
    <row r="5" spans="2:6">
      <c r="B5" s="50" t="s">
        <v>305</v>
      </c>
      <c r="C5" s="49" t="s">
        <v>302</v>
      </c>
      <c r="D5" s="2"/>
    </row>
    <row r="6" spans="2:6">
      <c r="C6" s="49" t="s">
        <v>303</v>
      </c>
      <c r="D6" s="2"/>
    </row>
    <row r="7" spans="2:6">
      <c r="C7" s="9" t="s">
        <v>304</v>
      </c>
      <c r="D7" s="2"/>
    </row>
    <row r="8" spans="2:6">
      <c r="C8" s="9"/>
      <c r="D8" s="2"/>
    </row>
    <row r="10" spans="2:6" s="3" customFormat="1" ht="47.25">
      <c r="C10" s="17"/>
      <c r="D10" s="18" t="s">
        <v>211</v>
      </c>
      <c r="E10" s="19" t="s">
        <v>212</v>
      </c>
      <c r="F10" s="19" t="s">
        <v>205</v>
      </c>
    </row>
    <row r="11" spans="2:6">
      <c r="C11" s="26" t="s">
        <v>207</v>
      </c>
      <c r="D11" s="27">
        <v>193723.59999999998</v>
      </c>
      <c r="E11" s="28">
        <v>239087</v>
      </c>
      <c r="F11" s="27">
        <v>81.026404614219913</v>
      </c>
    </row>
    <row r="12" spans="2:6">
      <c r="C12" s="20" t="s">
        <v>209</v>
      </c>
      <c r="D12" s="21">
        <v>50035.5</v>
      </c>
      <c r="E12" s="20" t="s">
        <v>213</v>
      </c>
      <c r="F12" s="20" t="s">
        <v>213</v>
      </c>
    </row>
    <row r="13" spans="2:6">
      <c r="C13" s="26" t="s">
        <v>206</v>
      </c>
      <c r="D13" s="27">
        <v>35378.468888888885</v>
      </c>
      <c r="E13" s="20" t="s">
        <v>213</v>
      </c>
      <c r="F13" s="20" t="s">
        <v>213</v>
      </c>
    </row>
    <row r="14" spans="2:6">
      <c r="C14" s="20" t="s">
        <v>208</v>
      </c>
      <c r="D14" s="21">
        <v>33234.800000000003</v>
      </c>
      <c r="E14" s="20" t="s">
        <v>213</v>
      </c>
      <c r="F14" s="20" t="s">
        <v>213</v>
      </c>
    </row>
    <row r="15" spans="2:6">
      <c r="C15" s="29" t="s">
        <v>204</v>
      </c>
      <c r="D15" s="30">
        <f>SUM(D11:D14)</f>
        <v>312372.36888888886</v>
      </c>
      <c r="E15" s="31" t="s">
        <v>213</v>
      </c>
      <c r="F15" s="23" t="s">
        <v>213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zoomScaleNormal="100" zoomScalePageLayoutView="125" workbookViewId="0">
      <selection activeCell="B4" sqref="B4"/>
    </sheetView>
  </sheetViews>
  <sheetFormatPr defaultColWidth="11" defaultRowHeight="15.75"/>
  <cols>
    <col min="2" max="2" width="34.875" customWidth="1"/>
  </cols>
  <sheetData>
    <row r="2" spans="2:3" ht="33.75">
      <c r="B2" s="4" t="s">
        <v>244</v>
      </c>
    </row>
    <row r="3" spans="2:3">
      <c r="B3" s="9" t="s">
        <v>247</v>
      </c>
    </row>
    <row r="4" spans="2:3">
      <c r="B4" s="8" t="s">
        <v>301</v>
      </c>
    </row>
    <row r="5" spans="2:3">
      <c r="B5" s="9" t="s">
        <v>246</v>
      </c>
    </row>
    <row r="6" spans="2:3">
      <c r="B6" s="9"/>
    </row>
    <row r="7" spans="2:3">
      <c r="B7" s="34" t="s">
        <v>237</v>
      </c>
      <c r="C7" s="34">
        <v>2005728</v>
      </c>
    </row>
    <row r="8" spans="2:3">
      <c r="B8" s="28" t="s">
        <v>238</v>
      </c>
      <c r="C8" s="28">
        <v>151</v>
      </c>
    </row>
    <row r="9" spans="2:3">
      <c r="B9" s="22" t="s">
        <v>239</v>
      </c>
      <c r="C9" s="22">
        <v>148545</v>
      </c>
    </row>
    <row r="10" spans="2:3">
      <c r="B10" s="28" t="s">
        <v>240</v>
      </c>
      <c r="C10" s="28">
        <v>11.124000000000001</v>
      </c>
    </row>
    <row r="11" spans="2:3">
      <c r="B11" s="22" t="s">
        <v>241</v>
      </c>
      <c r="C11" s="22">
        <v>119</v>
      </c>
    </row>
    <row r="12" spans="2:3">
      <c r="B12" s="28" t="s">
        <v>242</v>
      </c>
      <c r="C12" s="36">
        <v>0.87</v>
      </c>
    </row>
    <row r="13" spans="2:3">
      <c r="B13" s="25" t="s">
        <v>243</v>
      </c>
      <c r="C13" s="35">
        <v>4.1666666666666666E-3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zoomScaleNormal="100" zoomScalePageLayoutView="125" workbookViewId="0">
      <selection activeCell="B5" sqref="B5"/>
    </sheetView>
  </sheetViews>
  <sheetFormatPr defaultColWidth="11" defaultRowHeight="15.75"/>
  <cols>
    <col min="2" max="2" width="32" customWidth="1"/>
    <col min="4" max="4" width="11" bestFit="1" customWidth="1"/>
    <col min="5" max="5" width="11.625" bestFit="1" customWidth="1"/>
    <col min="6" max="7" width="11" bestFit="1" customWidth="1"/>
  </cols>
  <sheetData>
    <row r="2" spans="2:7" ht="33.75">
      <c r="B2" s="4" t="s">
        <v>214</v>
      </c>
    </row>
    <row r="3" spans="2:7" ht="18" customHeight="1">
      <c r="B3" s="4"/>
    </row>
    <row r="4" spans="2:7" ht="18" customHeight="1">
      <c r="B4" s="9" t="s">
        <v>247</v>
      </c>
    </row>
    <row r="5" spans="2:7" ht="18" customHeight="1">
      <c r="B5" s="8" t="s">
        <v>301</v>
      </c>
    </row>
    <row r="6" spans="2:7" ht="18" customHeight="1">
      <c r="B6" s="9" t="s">
        <v>246</v>
      </c>
    </row>
    <row r="9" spans="2:7" s="2" customFormat="1" ht="63">
      <c r="B9" s="19" t="s">
        <v>227</v>
      </c>
      <c r="C9" s="19" t="s">
        <v>254</v>
      </c>
      <c r="D9" s="19" t="s">
        <v>217</v>
      </c>
      <c r="E9" s="19" t="s">
        <v>218</v>
      </c>
      <c r="F9" s="19" t="s">
        <v>219</v>
      </c>
      <c r="G9" s="19" t="s">
        <v>220</v>
      </c>
    </row>
    <row r="10" spans="2:7">
      <c r="B10" s="28" t="s">
        <v>221</v>
      </c>
      <c r="C10" s="28">
        <v>49</v>
      </c>
      <c r="D10" s="27">
        <v>676598.72280000045</v>
      </c>
      <c r="E10" s="28">
        <v>2005728</v>
      </c>
      <c r="F10" s="28"/>
      <c r="G10" s="27">
        <v>676598.72280000045</v>
      </c>
    </row>
    <row r="11" spans="2:7">
      <c r="B11" s="22" t="s">
        <v>65</v>
      </c>
      <c r="C11" s="22">
        <v>49</v>
      </c>
      <c r="D11" s="21">
        <v>676598.72280000045</v>
      </c>
      <c r="E11" s="22">
        <v>2005728</v>
      </c>
      <c r="F11" s="37">
        <v>0.33733323900349421</v>
      </c>
      <c r="G11" s="22"/>
    </row>
    <row r="12" spans="2:7" s="2" customFormat="1" ht="53.1" customHeight="1">
      <c r="B12" s="32" t="s">
        <v>228</v>
      </c>
      <c r="C12" s="32" t="s">
        <v>216</v>
      </c>
      <c r="D12" s="32" t="s">
        <v>217</v>
      </c>
      <c r="E12" s="32" t="s">
        <v>218</v>
      </c>
      <c r="F12" s="32" t="s">
        <v>219</v>
      </c>
      <c r="G12" s="32" t="s">
        <v>220</v>
      </c>
    </row>
    <row r="13" spans="2:7">
      <c r="B13" s="22" t="s">
        <v>223</v>
      </c>
      <c r="C13" s="22">
        <v>4</v>
      </c>
      <c r="D13" s="21">
        <v>46863.980800000005</v>
      </c>
      <c r="E13" s="21">
        <v>2005728</v>
      </c>
      <c r="F13" s="37">
        <v>2.336507283141084E-2</v>
      </c>
      <c r="G13" s="21">
        <v>46863.980800000005</v>
      </c>
    </row>
    <row r="14" spans="2:7">
      <c r="B14" s="28" t="s">
        <v>224</v>
      </c>
      <c r="C14" s="28">
        <v>49</v>
      </c>
      <c r="D14" s="27">
        <v>239087</v>
      </c>
      <c r="E14" s="27">
        <v>2005728</v>
      </c>
      <c r="F14" s="38">
        <v>0.11920210517079086</v>
      </c>
      <c r="G14" s="27">
        <v>239087</v>
      </c>
    </row>
    <row r="15" spans="2:7">
      <c r="B15" s="22" t="s">
        <v>221</v>
      </c>
      <c r="C15" s="22">
        <v>53</v>
      </c>
      <c r="D15" s="21">
        <v>285950.98080000002</v>
      </c>
      <c r="E15" s="21">
        <v>2005728</v>
      </c>
      <c r="F15" s="37">
        <v>0.1425671780022017</v>
      </c>
      <c r="G15" s="21">
        <v>285950.98080000002</v>
      </c>
    </row>
    <row r="16" spans="2:7">
      <c r="B16" s="28" t="s">
        <v>225</v>
      </c>
      <c r="C16" s="28"/>
      <c r="D16" s="27">
        <v>57.736990750346742</v>
      </c>
      <c r="E16" s="27">
        <v>0</v>
      </c>
      <c r="F16" s="27">
        <v>57.736990750346742</v>
      </c>
      <c r="G16" s="27">
        <v>57.736990750346742</v>
      </c>
    </row>
    <row r="17" spans="2:7">
      <c r="B17" s="25" t="s">
        <v>226</v>
      </c>
      <c r="C17" s="25"/>
      <c r="D17" s="24"/>
      <c r="E17" s="24"/>
      <c r="F17" s="24"/>
      <c r="G17" s="24">
        <v>390647.74200000043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3"/>
  <sheetViews>
    <sheetView zoomScaleNormal="100" zoomScalePageLayoutView="125" workbookViewId="0">
      <selection activeCell="B5" sqref="B5"/>
    </sheetView>
  </sheetViews>
  <sheetFormatPr defaultColWidth="11" defaultRowHeight="15.75"/>
  <cols>
    <col min="2" max="2" width="26.375" customWidth="1"/>
  </cols>
  <sheetData>
    <row r="2" spans="2:9" ht="38.25">
      <c r="B2" s="4" t="s">
        <v>252</v>
      </c>
    </row>
    <row r="3" spans="2:9">
      <c r="B3" s="9" t="s">
        <v>253</v>
      </c>
    </row>
    <row r="4" spans="2:9">
      <c r="B4" s="9" t="s">
        <v>247</v>
      </c>
    </row>
    <row r="5" spans="2:9">
      <c r="B5" s="8" t="s">
        <v>301</v>
      </c>
    </row>
    <row r="6" spans="2:9">
      <c r="B6" s="9" t="s">
        <v>246</v>
      </c>
    </row>
    <row r="8" spans="2:9" s="7" customFormat="1" ht="63">
      <c r="B8" s="19" t="s">
        <v>227</v>
      </c>
      <c r="C8" s="19" t="s">
        <v>254</v>
      </c>
      <c r="D8" s="19" t="s">
        <v>255</v>
      </c>
      <c r="E8" s="19" t="s">
        <v>256</v>
      </c>
      <c r="F8" s="19" t="s">
        <v>231</v>
      </c>
      <c r="G8" s="19" t="s">
        <v>232</v>
      </c>
      <c r="H8" s="19" t="s">
        <v>233</v>
      </c>
      <c r="I8" s="19" t="s">
        <v>234</v>
      </c>
    </row>
    <row r="9" spans="2:9">
      <c r="B9" s="28" t="s">
        <v>221</v>
      </c>
      <c r="C9" s="28">
        <v>49</v>
      </c>
      <c r="D9" s="28"/>
      <c r="E9" s="28"/>
      <c r="F9" s="28">
        <v>73885</v>
      </c>
      <c r="G9" s="28"/>
      <c r="H9" s="28"/>
      <c r="I9" s="28">
        <v>192839</v>
      </c>
    </row>
    <row r="10" spans="2:9">
      <c r="B10" s="22" t="s">
        <v>65</v>
      </c>
      <c r="C10" s="22">
        <v>49</v>
      </c>
      <c r="D10" s="22">
        <v>31</v>
      </c>
      <c r="E10" s="22">
        <v>9</v>
      </c>
      <c r="F10" s="22">
        <v>73885</v>
      </c>
      <c r="G10" s="22">
        <v>0.04</v>
      </c>
      <c r="H10" s="22">
        <v>9.6000000000000002E-2</v>
      </c>
      <c r="I10" s="22"/>
    </row>
    <row r="11" spans="2:9" s="7" customFormat="1" ht="31.5">
      <c r="B11" s="32" t="s">
        <v>228</v>
      </c>
      <c r="C11" s="32" t="s">
        <v>216</v>
      </c>
      <c r="D11" s="32" t="s">
        <v>229</v>
      </c>
      <c r="E11" s="32" t="s">
        <v>230</v>
      </c>
      <c r="F11" s="32" t="s">
        <v>235</v>
      </c>
      <c r="G11" s="32" t="s">
        <v>232</v>
      </c>
      <c r="H11" s="32" t="s">
        <v>233</v>
      </c>
      <c r="I11" s="32"/>
    </row>
    <row r="12" spans="2:9">
      <c r="B12" s="22" t="s">
        <v>223</v>
      </c>
      <c r="C12" s="22">
        <v>4</v>
      </c>
      <c r="D12" s="22">
        <v>15</v>
      </c>
      <c r="E12" s="22">
        <v>18.8</v>
      </c>
      <c r="F12" s="22">
        <v>8810</v>
      </c>
      <c r="G12" s="22">
        <v>0</v>
      </c>
      <c r="H12" s="22">
        <v>1.0999999999999999E-2</v>
      </c>
      <c r="I12" s="22">
        <v>22995</v>
      </c>
    </row>
    <row r="13" spans="2:9">
      <c r="B13" s="28" t="s">
        <v>224</v>
      </c>
      <c r="C13" s="28">
        <v>49</v>
      </c>
      <c r="D13" s="28" t="s">
        <v>64</v>
      </c>
      <c r="E13" s="28">
        <v>0</v>
      </c>
      <c r="F13" s="28">
        <v>0</v>
      </c>
      <c r="G13" s="28">
        <v>0</v>
      </c>
      <c r="H13" s="28">
        <v>0</v>
      </c>
      <c r="I13" s="28"/>
    </row>
    <row r="14" spans="2:9">
      <c r="B14" s="22" t="s">
        <v>221</v>
      </c>
      <c r="C14" s="22">
        <v>53</v>
      </c>
      <c r="D14" s="22"/>
      <c r="E14" s="22"/>
      <c r="F14" s="22">
        <v>8810</v>
      </c>
      <c r="G14" s="22">
        <v>4.0000000000000001E-3</v>
      </c>
      <c r="H14" s="22">
        <v>1.0999999999999999E-2</v>
      </c>
      <c r="I14" s="22">
        <v>22995</v>
      </c>
    </row>
    <row r="15" spans="2:9">
      <c r="B15" s="28" t="s">
        <v>225</v>
      </c>
      <c r="C15" s="28"/>
      <c r="D15" s="28"/>
      <c r="E15" s="28"/>
      <c r="F15" s="28">
        <v>88</v>
      </c>
      <c r="G15" s="28">
        <v>88</v>
      </c>
      <c r="H15" s="28">
        <v>88</v>
      </c>
      <c r="I15" s="28">
        <v>88</v>
      </c>
    </row>
    <row r="16" spans="2:9">
      <c r="B16" s="25" t="s">
        <v>236</v>
      </c>
      <c r="C16" s="25"/>
      <c r="D16" s="25"/>
      <c r="E16" s="25"/>
      <c r="F16" s="25"/>
      <c r="G16" s="25"/>
      <c r="H16" s="25"/>
      <c r="I16" s="25">
        <v>169844</v>
      </c>
    </row>
    <row r="21" spans="2:2">
      <c r="B21" s="9"/>
    </row>
    <row r="22" spans="2:2">
      <c r="B22" s="8"/>
    </row>
    <row r="23" spans="2:2">
      <c r="B23" s="9"/>
    </row>
  </sheetData>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4"/>
  <sheetViews>
    <sheetView zoomScaleNormal="100" zoomScalePageLayoutView="125" workbookViewId="0">
      <selection activeCell="B5" sqref="B5"/>
    </sheetView>
  </sheetViews>
  <sheetFormatPr defaultColWidth="11" defaultRowHeight="15.75"/>
  <cols>
    <col min="2" max="2" width="24.625" customWidth="1"/>
  </cols>
  <sheetData>
    <row r="2" spans="2:5" ht="33.75">
      <c r="B2" s="4" t="s">
        <v>250</v>
      </c>
    </row>
    <row r="4" spans="2:5">
      <c r="B4" s="9" t="s">
        <v>247</v>
      </c>
    </row>
    <row r="5" spans="2:5">
      <c r="B5" s="8" t="s">
        <v>301</v>
      </c>
    </row>
    <row r="6" spans="2:5">
      <c r="B6" s="9" t="s">
        <v>246</v>
      </c>
    </row>
    <row r="7" spans="2:5">
      <c r="B7" s="9" t="s">
        <v>264</v>
      </c>
    </row>
    <row r="9" spans="2:5" s="7" customFormat="1" ht="63">
      <c r="B9" s="19" t="s">
        <v>215</v>
      </c>
      <c r="C9" s="19" t="s">
        <v>254</v>
      </c>
      <c r="D9" s="19" t="s">
        <v>248</v>
      </c>
      <c r="E9" s="19" t="s">
        <v>249</v>
      </c>
    </row>
    <row r="10" spans="2:5">
      <c r="B10" s="28" t="s">
        <v>221</v>
      </c>
      <c r="C10" s="28">
        <v>49</v>
      </c>
      <c r="D10" s="28"/>
      <c r="E10" s="28"/>
    </row>
    <row r="11" spans="2:5">
      <c r="B11" s="22" t="s">
        <v>65</v>
      </c>
      <c r="C11" s="22">
        <v>49</v>
      </c>
      <c r="D11" s="22">
        <v>0.30309999999999998</v>
      </c>
      <c r="E11" s="22">
        <v>1.8599999999999998E-2</v>
      </c>
    </row>
    <row r="12" spans="2:5" s="7" customFormat="1" ht="31.5">
      <c r="B12" s="32" t="s">
        <v>222</v>
      </c>
      <c r="C12" s="32"/>
      <c r="D12" s="32" t="s">
        <v>248</v>
      </c>
      <c r="E12" s="32" t="s">
        <v>249</v>
      </c>
    </row>
    <row r="13" spans="2:5">
      <c r="B13" s="22" t="s">
        <v>223</v>
      </c>
      <c r="C13" s="22">
        <v>4</v>
      </c>
      <c r="D13" s="22">
        <v>8.4199999999999997E-2</v>
      </c>
      <c r="E13" s="22">
        <v>1.4E-3</v>
      </c>
    </row>
    <row r="14" spans="2:5">
      <c r="B14" s="28" t="s">
        <v>251</v>
      </c>
      <c r="C14" s="28">
        <v>49</v>
      </c>
      <c r="D14" s="28">
        <v>0</v>
      </c>
      <c r="E14" s="28">
        <v>0</v>
      </c>
    </row>
    <row r="15" spans="2:5">
      <c r="B15" s="22" t="s">
        <v>221</v>
      </c>
      <c r="C15" s="22">
        <v>53</v>
      </c>
      <c r="D15" s="22">
        <v>8.4199999999999997E-2</v>
      </c>
      <c r="E15" s="22">
        <v>1.4E-3</v>
      </c>
    </row>
    <row r="16" spans="2:5">
      <c r="B16" s="33" t="s">
        <v>225</v>
      </c>
      <c r="C16" s="33"/>
      <c r="D16" s="33">
        <v>72</v>
      </c>
      <c r="E16" s="33">
        <v>93</v>
      </c>
    </row>
    <row r="19" spans="2:4">
      <c r="B19" s="3" t="s">
        <v>263</v>
      </c>
    </row>
    <row r="20" spans="2:4">
      <c r="B20" s="39"/>
      <c r="C20" s="43" t="s">
        <v>257</v>
      </c>
      <c r="D20" s="43" t="s">
        <v>257</v>
      </c>
    </row>
    <row r="21" spans="2:4">
      <c r="B21" s="40"/>
      <c r="C21" s="44" t="s">
        <v>258</v>
      </c>
      <c r="D21" s="44" t="s">
        <v>259</v>
      </c>
    </row>
    <row r="22" spans="2:4">
      <c r="B22" s="41" t="s">
        <v>260</v>
      </c>
      <c r="C22" s="44">
        <v>3.602667674841352</v>
      </c>
      <c r="D22" s="44">
        <v>5.8262775845358626E-2</v>
      </c>
    </row>
    <row r="23" spans="2:4">
      <c r="B23" s="42" t="s">
        <v>261</v>
      </c>
      <c r="C23" s="45">
        <v>0.89846655366850003</v>
      </c>
      <c r="D23" s="45">
        <v>5.5249205540674466E-2</v>
      </c>
    </row>
    <row r="24" spans="2:4">
      <c r="B24" s="9" t="s">
        <v>262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zoomScaleNormal="100" zoomScalePageLayoutView="125" workbookViewId="0">
      <selection activeCell="B5" sqref="B5"/>
    </sheetView>
  </sheetViews>
  <sheetFormatPr defaultColWidth="11" defaultRowHeight="15.75"/>
  <cols>
    <col min="2" max="2" width="23.5" customWidth="1"/>
    <col min="8" max="8" width="16.625" customWidth="1"/>
  </cols>
  <sheetData>
    <row r="2" spans="2:8" ht="33.75">
      <c r="B2" s="4" t="s">
        <v>286</v>
      </c>
    </row>
    <row r="4" spans="2:8">
      <c r="B4" s="9" t="s">
        <v>247</v>
      </c>
    </row>
    <row r="5" spans="2:8">
      <c r="B5" s="8" t="s">
        <v>301</v>
      </c>
    </row>
    <row r="6" spans="2:8">
      <c r="B6" s="9" t="s">
        <v>290</v>
      </c>
    </row>
    <row r="7" spans="2:8">
      <c r="B7" s="9" t="s">
        <v>293</v>
      </c>
    </row>
    <row r="8" spans="2:8">
      <c r="B8" s="9" t="s">
        <v>291</v>
      </c>
    </row>
    <row r="10" spans="2:8" ht="31.5">
      <c r="B10" s="46" t="s">
        <v>288</v>
      </c>
      <c r="C10" s="19" t="s">
        <v>289</v>
      </c>
      <c r="D10" s="34"/>
      <c r="E10" s="34"/>
      <c r="F10" s="34"/>
      <c r="G10" s="19" t="s">
        <v>268</v>
      </c>
      <c r="H10" s="19" t="s">
        <v>269</v>
      </c>
    </row>
    <row r="11" spans="2:8" s="7" customFormat="1" ht="47.25">
      <c r="B11" s="32" t="s">
        <v>287</v>
      </c>
      <c r="C11" s="32"/>
      <c r="D11" s="32" t="s">
        <v>265</v>
      </c>
      <c r="E11" s="32" t="s">
        <v>266</v>
      </c>
      <c r="F11" s="32" t="s">
        <v>267</v>
      </c>
      <c r="G11" s="32"/>
      <c r="H11" s="32"/>
    </row>
    <row r="12" spans="2:8">
      <c r="B12" s="22" t="s">
        <v>270</v>
      </c>
      <c r="C12" s="22" t="s">
        <v>271</v>
      </c>
      <c r="D12" s="21">
        <v>676598.72280000045</v>
      </c>
      <c r="E12" s="21">
        <v>46863.980800000005</v>
      </c>
      <c r="F12" s="22">
        <v>239087</v>
      </c>
      <c r="G12" s="21">
        <v>285950.98080000002</v>
      </c>
      <c r="H12" s="21">
        <v>57.736990750346742</v>
      </c>
    </row>
    <row r="13" spans="2:8">
      <c r="B13" s="28" t="s">
        <v>272</v>
      </c>
      <c r="C13" s="28" t="s">
        <v>273</v>
      </c>
      <c r="D13" s="27"/>
      <c r="E13" s="27"/>
      <c r="F13" s="27">
        <v>85037.206167932629</v>
      </c>
      <c r="G13" s="27"/>
      <c r="H13" s="27"/>
    </row>
    <row r="14" spans="2:8">
      <c r="B14" s="22"/>
      <c r="C14" s="22" t="s">
        <v>274</v>
      </c>
      <c r="D14" s="21"/>
      <c r="E14" s="21"/>
      <c r="F14" s="37">
        <v>0.35567473835019314</v>
      </c>
      <c r="G14" s="21"/>
      <c r="H14" s="21"/>
    </row>
    <row r="15" spans="2:8">
      <c r="B15" s="28" t="s">
        <v>275</v>
      </c>
      <c r="C15" s="28" t="s">
        <v>276</v>
      </c>
      <c r="D15" s="27"/>
      <c r="E15" s="27"/>
      <c r="F15" s="38">
        <v>8.598452278589E-2</v>
      </c>
      <c r="G15" s="27"/>
      <c r="H15" s="27"/>
    </row>
    <row r="16" spans="2:8">
      <c r="B16" s="22" t="s">
        <v>277</v>
      </c>
      <c r="C16" s="22" t="s">
        <v>278</v>
      </c>
      <c r="D16" s="21">
        <v>73884.5805297599</v>
      </c>
      <c r="E16" s="21">
        <v>8810.4283904000004</v>
      </c>
      <c r="F16" s="22"/>
      <c r="G16" s="21">
        <v>8810.4283904000004</v>
      </c>
      <c r="H16" s="21">
        <v>88.075416646845198</v>
      </c>
    </row>
    <row r="17" spans="2:8">
      <c r="B17" s="28" t="s">
        <v>275</v>
      </c>
      <c r="C17" s="28" t="s">
        <v>279</v>
      </c>
      <c r="D17" s="27">
        <v>845</v>
      </c>
      <c r="E17" s="27">
        <v>845</v>
      </c>
      <c r="F17" s="28"/>
      <c r="G17" s="27"/>
      <c r="H17" s="27"/>
    </row>
    <row r="18" spans="2:8">
      <c r="B18" s="22" t="s">
        <v>280</v>
      </c>
      <c r="C18" s="22" t="s">
        <v>281</v>
      </c>
      <c r="D18" s="21">
        <v>62432.470547647114</v>
      </c>
      <c r="E18" s="21">
        <v>7444.8119898880004</v>
      </c>
      <c r="F18" s="21">
        <v>7311.8835913950288</v>
      </c>
      <c r="G18" s="21">
        <v>14756.695581283029</v>
      </c>
      <c r="H18" s="21">
        <v>76.363748780338526</v>
      </c>
    </row>
    <row r="19" spans="2:8">
      <c r="B19" s="28" t="s">
        <v>282</v>
      </c>
      <c r="C19" s="28" t="s">
        <v>283</v>
      </c>
      <c r="D19" s="48">
        <v>92.273999999999802</v>
      </c>
      <c r="E19" s="48">
        <v>158.85999999999999</v>
      </c>
      <c r="F19" s="48">
        <v>30.582522644037645</v>
      </c>
      <c r="G19" s="27"/>
      <c r="H19" s="27"/>
    </row>
    <row r="20" spans="2:8">
      <c r="B20" s="25" t="s">
        <v>284</v>
      </c>
      <c r="C20" s="25" t="s">
        <v>285</v>
      </c>
      <c r="D20" s="47">
        <v>31.127087295808359</v>
      </c>
      <c r="E20" s="47">
        <v>3.7117754699979257</v>
      </c>
      <c r="F20" s="47">
        <v>3.6455010806026684</v>
      </c>
      <c r="G20" s="47">
        <v>7.3572765506005942</v>
      </c>
      <c r="H20" s="24">
        <v>76.363748780338526</v>
      </c>
    </row>
    <row r="22" spans="2:8">
      <c r="B22" s="9"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Metadata</vt:lpstr>
      <vt:lpstr>Monthly fleet report</vt:lpstr>
      <vt:lpstr>Annual fleet report</vt:lpstr>
      <vt:lpstr>Distance per client</vt:lpstr>
      <vt:lpstr>KPI data Client A</vt:lpstr>
      <vt:lpstr>Distance reduction</vt:lpstr>
      <vt:lpstr>CO2 reduction</vt:lpstr>
      <vt:lpstr>Air pollutant emissions</vt:lpstr>
      <vt:lpstr>Energy use reduction</vt:lpstr>
      <vt:lpstr>Notes</vt:lpstr>
    </vt:vector>
  </TitlesOfParts>
  <Company>Leonardi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Leonardi</dc:creator>
  <cp:lastModifiedBy>Joseph Colombeau</cp:lastModifiedBy>
  <dcterms:created xsi:type="dcterms:W3CDTF">2016-02-02T17:47:19Z</dcterms:created>
  <dcterms:modified xsi:type="dcterms:W3CDTF">2017-06-01T09:08:43Z</dcterms:modified>
</cp:coreProperties>
</file>