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IFigueiredo\Desktop\"/>
    </mc:Choice>
  </mc:AlternateContent>
  <xr:revisionPtr revIDLastSave="0" documentId="8_{27B761AE-B75B-4164-885C-9B2E8FDBDBC4}" xr6:coauthVersionLast="47" xr6:coauthVersionMax="47" xr10:uidLastSave="{00000000-0000-0000-0000-000000000000}"/>
  <bookViews>
    <workbookView xWindow="-98" yWindow="-98" windowWidth="19891" windowHeight="13276" xr2:uid="{61F80452-4335-422E-8AEE-81AF51E22B43}"/>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7" i="1" l="1"/>
  <c r="AI17" i="1"/>
  <c r="AH17" i="1"/>
  <c r="AE17" i="1"/>
  <c r="AD17" i="1"/>
  <c r="AF17" i="1" s="1"/>
  <c r="AC17" i="1"/>
  <c r="AA17" i="1"/>
  <c r="AB17" i="1" s="1"/>
  <c r="Z17" i="1"/>
  <c r="X17" i="1"/>
  <c r="Y17" i="1" s="1"/>
  <c r="U17" i="1"/>
  <c r="W17" i="1" s="1"/>
  <c r="R17" i="1"/>
  <c r="T17" i="1" s="1"/>
  <c r="P17" i="1"/>
  <c r="Q17" i="1" s="1"/>
  <c r="O17" i="1"/>
  <c r="A17" i="1" s="1"/>
  <c r="N17" i="1"/>
  <c r="M17" i="1"/>
  <c r="L17" i="1" s="1"/>
  <c r="K17" i="1"/>
  <c r="J17" i="1"/>
  <c r="I17" i="1"/>
  <c r="H17" i="1"/>
  <c r="G17" i="1"/>
  <c r="F17" i="1"/>
  <c r="E17" i="1"/>
  <c r="D17" i="1"/>
  <c r="C17" i="1"/>
  <c r="B17" i="1"/>
  <c r="AJ16" i="1"/>
  <c r="AI16" i="1"/>
  <c r="AH16" i="1"/>
  <c r="AE16" i="1"/>
  <c r="AD16" i="1"/>
  <c r="AF16" i="1" s="1"/>
  <c r="AA16" i="1"/>
  <c r="AC16" i="1" s="1"/>
  <c r="Z16" i="1"/>
  <c r="Y16" i="1"/>
  <c r="X16" i="1"/>
  <c r="W16" i="1"/>
  <c r="V16" i="1"/>
  <c r="U16" i="1"/>
  <c r="S16" i="1"/>
  <c r="R16" i="1"/>
  <c r="T16" i="1" s="1"/>
  <c r="Q16" i="1"/>
  <c r="P16" i="1"/>
  <c r="O16" i="1"/>
  <c r="N16" i="1"/>
  <c r="L16" i="1" s="1"/>
  <c r="M16" i="1"/>
  <c r="K16" i="1"/>
  <c r="J16" i="1"/>
  <c r="I16" i="1"/>
  <c r="H16" i="1"/>
  <c r="G16" i="1"/>
  <c r="F16" i="1"/>
  <c r="E16" i="1"/>
  <c r="D16" i="1"/>
  <c r="C16" i="1"/>
  <c r="B16" i="1"/>
  <c r="A16" i="1"/>
  <c r="AJ15" i="1"/>
  <c r="AI15" i="1"/>
  <c r="AH15" i="1"/>
  <c r="AE15" i="1"/>
  <c r="AD15" i="1"/>
  <c r="AF15" i="1" s="1"/>
  <c r="AC15" i="1"/>
  <c r="AA15" i="1"/>
  <c r="AB15" i="1" s="1"/>
  <c r="Z15" i="1"/>
  <c r="X15" i="1"/>
  <c r="Y15" i="1" s="1"/>
  <c r="U15" i="1"/>
  <c r="W15" i="1" s="1"/>
  <c r="S15" i="1"/>
  <c r="R15" i="1"/>
  <c r="T15" i="1" s="1"/>
  <c r="P15" i="1"/>
  <c r="Q15" i="1" s="1"/>
  <c r="O15" i="1"/>
  <c r="A15" i="1" s="1"/>
  <c r="N15" i="1"/>
  <c r="M15" i="1"/>
  <c r="L15" i="1" s="1"/>
  <c r="K15" i="1"/>
  <c r="J15" i="1"/>
  <c r="I15" i="1"/>
  <c r="H15" i="1"/>
  <c r="G15" i="1"/>
  <c r="F15" i="1"/>
  <c r="E15" i="1"/>
  <c r="D15" i="1"/>
  <c r="C15" i="1"/>
  <c r="B15" i="1"/>
  <c r="AJ14" i="1"/>
  <c r="AI14" i="1"/>
  <c r="AH14" i="1"/>
  <c r="AE14" i="1"/>
  <c r="AD14" i="1"/>
  <c r="AF14" i="1" s="1"/>
  <c r="AA14" i="1"/>
  <c r="AC14" i="1" s="1"/>
  <c r="Z14" i="1"/>
  <c r="Y14" i="1"/>
  <c r="X14" i="1"/>
  <c r="W14" i="1"/>
  <c r="V14" i="1"/>
  <c r="U14" i="1"/>
  <c r="S14" i="1"/>
  <c r="R14" i="1"/>
  <c r="T14" i="1" s="1"/>
  <c r="Q14" i="1"/>
  <c r="P14" i="1"/>
  <c r="O14" i="1"/>
  <c r="N14" i="1"/>
  <c r="L14" i="1" s="1"/>
  <c r="M14" i="1"/>
  <c r="K14" i="1"/>
  <c r="J14" i="1"/>
  <c r="I14" i="1"/>
  <c r="H14" i="1"/>
  <c r="G14" i="1"/>
  <c r="F14" i="1"/>
  <c r="E14" i="1"/>
  <c r="D14" i="1"/>
  <c r="C14" i="1"/>
  <c r="B14" i="1"/>
  <c r="A14" i="1"/>
  <c r="AJ13" i="1"/>
  <c r="AI13" i="1"/>
  <c r="AH13" i="1"/>
  <c r="AF13" i="1"/>
  <c r="AE13" i="1"/>
  <c r="AD13" i="1"/>
  <c r="AC13" i="1"/>
  <c r="AA13" i="1"/>
  <c r="AB13" i="1" s="1"/>
  <c r="X13" i="1"/>
  <c r="Z13" i="1" s="1"/>
  <c r="U13" i="1"/>
  <c r="W13" i="1" s="1"/>
  <c r="S13" i="1"/>
  <c r="R13" i="1"/>
  <c r="T13" i="1" s="1"/>
  <c r="P13" i="1"/>
  <c r="Q13" i="1" s="1"/>
  <c r="N13" i="1"/>
  <c r="M13" i="1"/>
  <c r="L13" i="1" s="1"/>
  <c r="K13" i="1"/>
  <c r="J13" i="1"/>
  <c r="I13" i="1"/>
  <c r="H13" i="1"/>
  <c r="G13" i="1"/>
  <c r="F13" i="1"/>
  <c r="E13" i="1"/>
  <c r="D13" i="1"/>
  <c r="C13" i="1"/>
  <c r="B13" i="1"/>
  <c r="AJ12" i="1"/>
  <c r="AI12" i="1"/>
  <c r="AH12" i="1"/>
  <c r="AE12" i="1"/>
  <c r="AD12" i="1"/>
  <c r="AF12" i="1" s="1"/>
  <c r="AB12" i="1"/>
  <c r="AA12" i="1"/>
  <c r="AC12" i="1" s="1"/>
  <c r="Z12" i="1"/>
  <c r="Y12" i="1"/>
  <c r="X12" i="1"/>
  <c r="W12" i="1"/>
  <c r="V12" i="1"/>
  <c r="U12" i="1"/>
  <c r="T12" i="1"/>
  <c r="S12" i="1"/>
  <c r="R12" i="1"/>
  <c r="Q12" i="1"/>
  <c r="P12" i="1"/>
  <c r="O12" i="1"/>
  <c r="N12" i="1"/>
  <c r="M12" i="1"/>
  <c r="L12" i="1"/>
  <c r="K12" i="1"/>
  <c r="J12" i="1"/>
  <c r="I12" i="1"/>
  <c r="H12" i="1"/>
  <c r="G12" i="1"/>
  <c r="F12" i="1"/>
  <c r="E12" i="1"/>
  <c r="D12" i="1"/>
  <c r="C12" i="1"/>
  <c r="B12" i="1"/>
  <c r="A12" i="1"/>
  <c r="AJ11" i="1"/>
  <c r="AI11" i="1"/>
  <c r="AH11" i="1"/>
  <c r="AF11" i="1"/>
  <c r="AE11" i="1"/>
  <c r="AD11" i="1"/>
  <c r="AC11" i="1"/>
  <c r="AA11" i="1"/>
  <c r="AB11" i="1" s="1"/>
  <c r="X11" i="1"/>
  <c r="Z11" i="1" s="1"/>
  <c r="U11" i="1"/>
  <c r="W11" i="1" s="1"/>
  <c r="R11" i="1"/>
  <c r="T11" i="1" s="1"/>
  <c r="P11" i="1"/>
  <c r="Q11" i="1" s="1"/>
  <c r="N11" i="1"/>
  <c r="M11" i="1"/>
  <c r="L11" i="1" s="1"/>
  <c r="K11" i="1"/>
  <c r="J11" i="1"/>
  <c r="I11" i="1"/>
  <c r="H11" i="1"/>
  <c r="G11" i="1"/>
  <c r="F11" i="1"/>
  <c r="E11" i="1"/>
  <c r="D11" i="1"/>
  <c r="C11" i="1"/>
  <c r="B11" i="1"/>
  <c r="AJ10" i="1"/>
  <c r="AI10" i="1"/>
  <c r="AH10" i="1"/>
  <c r="AD10" i="1"/>
  <c r="AF10" i="1" s="1"/>
  <c r="AB10" i="1"/>
  <c r="AA10" i="1"/>
  <c r="AC10" i="1" s="1"/>
  <c r="Z10" i="1"/>
  <c r="Y10" i="1"/>
  <c r="X10" i="1"/>
  <c r="W10" i="1"/>
  <c r="V10" i="1"/>
  <c r="U10" i="1"/>
  <c r="T10" i="1"/>
  <c r="R10" i="1"/>
  <c r="S10" i="1" s="1"/>
  <c r="Q10" i="1"/>
  <c r="P10" i="1"/>
  <c r="O10" i="1"/>
  <c r="N10" i="1"/>
  <c r="M10" i="1"/>
  <c r="L10" i="1"/>
  <c r="K10" i="1"/>
  <c r="J10" i="1"/>
  <c r="I10" i="1"/>
  <c r="H10" i="1"/>
  <c r="G10" i="1"/>
  <c r="F10" i="1"/>
  <c r="E10" i="1"/>
  <c r="D10" i="1"/>
  <c r="C10" i="1"/>
  <c r="B10" i="1"/>
  <c r="A10" i="1"/>
  <c r="AJ9" i="1"/>
  <c r="AI9" i="1"/>
  <c r="AH9" i="1"/>
  <c r="AF9" i="1"/>
  <c r="AE9" i="1"/>
  <c r="AD9" i="1"/>
  <c r="AC9" i="1"/>
  <c r="AA9" i="1"/>
  <c r="AB9" i="1" s="1"/>
  <c r="X9" i="1"/>
  <c r="Z9" i="1" s="1"/>
  <c r="U9" i="1"/>
  <c r="W9" i="1" s="1"/>
  <c r="R9" i="1"/>
  <c r="T9" i="1" s="1"/>
  <c r="P9" i="1"/>
  <c r="Q9" i="1" s="1"/>
  <c r="N9" i="1"/>
  <c r="M9" i="1"/>
  <c r="L9" i="1" s="1"/>
  <c r="K9" i="1"/>
  <c r="J9" i="1"/>
  <c r="I9" i="1"/>
  <c r="H9" i="1"/>
  <c r="G9" i="1"/>
  <c r="F9" i="1"/>
  <c r="E9" i="1"/>
  <c r="D9" i="1"/>
  <c r="C9" i="1"/>
  <c r="B9" i="1"/>
  <c r="AJ8" i="1"/>
  <c r="AI8" i="1"/>
  <c r="AH8" i="1"/>
  <c r="AD8" i="1"/>
  <c r="AF8" i="1" s="1"/>
  <c r="AB8" i="1"/>
  <c r="AA8" i="1"/>
  <c r="AC8" i="1" s="1"/>
  <c r="Z8" i="1"/>
  <c r="Y8" i="1"/>
  <c r="X8" i="1"/>
  <c r="W8" i="1"/>
  <c r="V8" i="1"/>
  <c r="U8" i="1"/>
  <c r="T8" i="1"/>
  <c r="R8" i="1"/>
  <c r="S8" i="1" s="1"/>
  <c r="Q8" i="1"/>
  <c r="P8" i="1"/>
  <c r="O8" i="1"/>
  <c r="N8" i="1"/>
  <c r="M8" i="1"/>
  <c r="L8" i="1"/>
  <c r="K8" i="1"/>
  <c r="J8" i="1"/>
  <c r="I8" i="1"/>
  <c r="H8" i="1"/>
  <c r="G8" i="1"/>
  <c r="F8" i="1"/>
  <c r="E8" i="1"/>
  <c r="D8" i="1"/>
  <c r="C8" i="1"/>
  <c r="B8" i="1"/>
  <c r="A8" i="1"/>
  <c r="AJ7" i="1"/>
  <c r="AI7" i="1"/>
  <c r="AH7" i="1"/>
  <c r="AF7" i="1"/>
  <c r="AD7" i="1"/>
  <c r="AE7" i="1" s="1"/>
  <c r="AC7" i="1"/>
  <c r="AA7" i="1"/>
  <c r="AB7" i="1" s="1"/>
  <c r="X7" i="1"/>
  <c r="Z7" i="1" s="1"/>
  <c r="U7" i="1"/>
  <c r="W7" i="1" s="1"/>
  <c r="R7" i="1"/>
  <c r="T7" i="1" s="1"/>
  <c r="P7" i="1"/>
  <c r="Q7" i="1" s="1"/>
  <c r="N7" i="1"/>
  <c r="M7" i="1"/>
  <c r="L7" i="1" s="1"/>
  <c r="K7" i="1"/>
  <c r="J7" i="1"/>
  <c r="I7" i="1"/>
  <c r="H7" i="1"/>
  <c r="G7" i="1"/>
  <c r="F7" i="1"/>
  <c r="E7" i="1"/>
  <c r="D7" i="1"/>
  <c r="C7" i="1"/>
  <c r="B7" i="1"/>
  <c r="AJ6" i="1"/>
  <c r="AI6" i="1"/>
  <c r="AH6" i="1"/>
  <c r="AD6" i="1"/>
  <c r="AF6" i="1" s="1"/>
  <c r="AB6" i="1"/>
  <c r="AA6" i="1"/>
  <c r="AC6" i="1" s="1"/>
  <c r="Z6" i="1"/>
  <c r="Y6" i="1"/>
  <c r="X6" i="1"/>
  <c r="W6" i="1"/>
  <c r="V6" i="1"/>
  <c r="U6" i="1"/>
  <c r="T6" i="1"/>
  <c r="R6" i="1"/>
  <c r="S6" i="1" s="1"/>
  <c r="Q6" i="1"/>
  <c r="P6" i="1"/>
  <c r="O6" i="1"/>
  <c r="N6" i="1"/>
  <c r="M6" i="1"/>
  <c r="L6" i="1"/>
  <c r="K6" i="1"/>
  <c r="J6" i="1"/>
  <c r="I6" i="1"/>
  <c r="H6" i="1"/>
  <c r="G6" i="1"/>
  <c r="F6" i="1"/>
  <c r="E6" i="1"/>
  <c r="D6" i="1"/>
  <c r="C6" i="1"/>
  <c r="B6" i="1"/>
  <c r="A6" i="1"/>
  <c r="AJ5" i="1"/>
  <c r="AI5" i="1"/>
  <c r="AH5" i="1"/>
  <c r="AF5" i="1"/>
  <c r="AD5" i="1"/>
  <c r="AE5" i="1" s="1"/>
  <c r="AC5" i="1"/>
  <c r="AA5" i="1"/>
  <c r="AB5" i="1" s="1"/>
  <c r="X5" i="1"/>
  <c r="Z5" i="1" s="1"/>
  <c r="U5" i="1"/>
  <c r="W5" i="1" s="1"/>
  <c r="R5" i="1"/>
  <c r="T5" i="1" s="1"/>
  <c r="P5" i="1"/>
  <c r="Q5" i="1" s="1"/>
  <c r="N5" i="1"/>
  <c r="M5" i="1"/>
  <c r="L5" i="1" s="1"/>
  <c r="K5" i="1"/>
  <c r="J5" i="1"/>
  <c r="I5" i="1"/>
  <c r="H5" i="1"/>
  <c r="G5" i="1"/>
  <c r="F5" i="1"/>
  <c r="E5" i="1"/>
  <c r="D5" i="1"/>
  <c r="C5" i="1"/>
  <c r="B5" i="1"/>
  <c r="AJ4" i="1"/>
  <c r="AI4" i="1"/>
  <c r="AH4" i="1"/>
  <c r="AD4" i="1"/>
  <c r="AF4" i="1" s="1"/>
  <c r="AB4" i="1"/>
  <c r="AA4" i="1"/>
  <c r="AC4" i="1" s="1"/>
  <c r="Z4" i="1"/>
  <c r="Y4" i="1"/>
  <c r="X4" i="1"/>
  <c r="W4" i="1"/>
  <c r="V4" i="1"/>
  <c r="U4" i="1"/>
  <c r="T4" i="1"/>
  <c r="R4" i="1"/>
  <c r="S4" i="1" s="1"/>
  <c r="Q4" i="1"/>
  <c r="P4" i="1"/>
  <c r="O4" i="1"/>
  <c r="N4" i="1"/>
  <c r="M4" i="1"/>
  <c r="L4" i="1"/>
  <c r="K4" i="1"/>
  <c r="J4" i="1"/>
  <c r="I4" i="1"/>
  <c r="H4" i="1"/>
  <c r="G4" i="1"/>
  <c r="F4" i="1"/>
  <c r="E4" i="1"/>
  <c r="D4" i="1"/>
  <c r="C4" i="1"/>
  <c r="B4" i="1"/>
  <c r="A4" i="1"/>
  <c r="AJ3" i="1"/>
  <c r="AI3" i="1"/>
  <c r="AH3" i="1"/>
  <c r="AF3" i="1"/>
  <c r="AD3" i="1"/>
  <c r="AE3" i="1" s="1"/>
  <c r="AC3" i="1"/>
  <c r="AA3" i="1"/>
  <c r="AB3" i="1" s="1"/>
  <c r="X3" i="1"/>
  <c r="Z3" i="1" s="1"/>
  <c r="U3" i="1"/>
  <c r="W3" i="1" s="1"/>
  <c r="R3" i="1"/>
  <c r="T3" i="1" s="1"/>
  <c r="P3" i="1"/>
  <c r="Q3" i="1" s="1"/>
  <c r="N3" i="1"/>
  <c r="M3" i="1"/>
  <c r="L3" i="1" s="1"/>
  <c r="K3" i="1"/>
  <c r="J3" i="1"/>
  <c r="I3" i="1"/>
  <c r="H3" i="1"/>
  <c r="G3" i="1"/>
  <c r="F3" i="1"/>
  <c r="E3" i="1"/>
  <c r="D3" i="1"/>
  <c r="C3" i="1"/>
  <c r="B3" i="1"/>
  <c r="AJ2" i="1"/>
  <c r="AI2" i="1"/>
  <c r="AH2" i="1"/>
  <c r="AD2" i="1"/>
  <c r="AF2" i="1" s="1"/>
  <c r="AB2" i="1"/>
  <c r="AA2" i="1"/>
  <c r="AC2" i="1" s="1"/>
  <c r="Z2" i="1"/>
  <c r="Y2" i="1"/>
  <c r="X2" i="1"/>
  <c r="W2" i="1"/>
  <c r="V2" i="1"/>
  <c r="U2" i="1"/>
  <c r="T2" i="1"/>
  <c r="R2" i="1"/>
  <c r="S2" i="1" s="1"/>
  <c r="Q2" i="1"/>
  <c r="P2" i="1"/>
  <c r="O2" i="1"/>
  <c r="N2" i="1"/>
  <c r="L2" i="1" s="1"/>
  <c r="M2" i="1"/>
  <c r="K2" i="1"/>
  <c r="J2" i="1"/>
  <c r="I2" i="1"/>
  <c r="H2" i="1"/>
  <c r="G2" i="1"/>
  <c r="F2" i="1"/>
  <c r="E2" i="1"/>
  <c r="D2" i="1"/>
  <c r="C2" i="1"/>
  <c r="B2" i="1"/>
  <c r="A2" i="1"/>
  <c r="V3" i="1" l="1"/>
  <c r="V5" i="1"/>
  <c r="V7" i="1"/>
  <c r="V9" i="1"/>
  <c r="V11" i="1"/>
  <c r="V13" i="1"/>
  <c r="V15" i="1"/>
  <c r="V17" i="1"/>
  <c r="O3" i="1"/>
  <c r="A3" i="1" s="1"/>
  <c r="O5" i="1"/>
  <c r="A5" i="1" s="1"/>
  <c r="O7" i="1"/>
  <c r="A7" i="1" s="1"/>
  <c r="O9" i="1"/>
  <c r="A9" i="1" s="1"/>
  <c r="O11" i="1"/>
  <c r="A11" i="1" s="1"/>
  <c r="O13" i="1"/>
  <c r="A13" i="1" s="1"/>
  <c r="AB14" i="1"/>
  <c r="AB16" i="1"/>
  <c r="Y3" i="1"/>
  <c r="Y5" i="1"/>
  <c r="Y7" i="1"/>
  <c r="Y9" i="1"/>
  <c r="Y11" i="1"/>
  <c r="Y13" i="1"/>
  <c r="AE2" i="1"/>
  <c r="S3" i="1"/>
  <c r="AE4" i="1"/>
  <c r="S5" i="1"/>
  <c r="AE6" i="1"/>
  <c r="S7" i="1"/>
  <c r="AE8" i="1"/>
  <c r="S9" i="1"/>
  <c r="AE10" i="1"/>
  <c r="S11" i="1"/>
  <c r="S17" i="1"/>
  <c r="AG8" i="1" l="1"/>
  <c r="AG6" i="1"/>
  <c r="AG4" i="1"/>
  <c r="AG17" i="1"/>
  <c r="AG15" i="1"/>
  <c r="AG13" i="1"/>
  <c r="AG11" i="1"/>
  <c r="AG9" i="1"/>
  <c r="AG7" i="1"/>
  <c r="AG5" i="1"/>
  <c r="AG3" i="1"/>
  <c r="AG12" i="1"/>
  <c r="AG10" i="1"/>
  <c r="AG2" i="1"/>
  <c r="AG16" i="1"/>
  <c r="AG14" i="1"/>
</calcChain>
</file>

<file path=xl/sharedStrings.xml><?xml version="1.0" encoding="utf-8"?>
<sst xmlns="http://schemas.openxmlformats.org/spreadsheetml/2006/main" count="36" uniqueCount="36">
  <si>
    <t>Identifier</t>
  </si>
  <si>
    <t>Recipient Org:Name</t>
  </si>
  <si>
    <t>Title</t>
  </si>
  <si>
    <t>Grant Programme:Title</t>
  </si>
  <si>
    <t xml:space="preserve">Description </t>
  </si>
  <si>
    <t>For Regrant Type</t>
  </si>
  <si>
    <t>Currency</t>
  </si>
  <si>
    <t>Amount awarded</t>
  </si>
  <si>
    <t>Award Date</t>
  </si>
  <si>
    <t>Planned Dates:Start Date</t>
  </si>
  <si>
    <t>Planned Dates:End Date</t>
  </si>
  <si>
    <t>Recipient Org:Identifier</t>
  </si>
  <si>
    <t>Recipient Org:Charity Number</t>
  </si>
  <si>
    <t>Recipient Org:Company Number</t>
  </si>
  <si>
    <t>Funding Org:Identifier</t>
  </si>
  <si>
    <t>Funding Org:Name</t>
  </si>
  <si>
    <t>Funding Org:Description</t>
  </si>
  <si>
    <t>Beneficiary Location:0:Name</t>
  </si>
  <si>
    <t>Beneficiary Location:0:Geographic Code</t>
  </si>
  <si>
    <t>Beneficiary Location:0:Geographic Code Type</t>
  </si>
  <si>
    <t>Beneficiary Location:1:Name</t>
  </si>
  <si>
    <t>Beneficiary Location:1:Geographic Code</t>
  </si>
  <si>
    <t>Beneficiary Location:1:Geographic Code Type</t>
  </si>
  <si>
    <t>Beneficiary Location:2:Name</t>
  </si>
  <si>
    <t>Beneficiary Location:2:Geographic Code</t>
  </si>
  <si>
    <t>Beneficiary Location:2:Geographic Code Type</t>
  </si>
  <si>
    <t>Beneficiary Location:3:Name</t>
  </si>
  <si>
    <t>Beneficiary Location:3:Geographic Code</t>
  </si>
  <si>
    <t>Beneficiary Location:3:Geographic Code Type</t>
  </si>
  <si>
    <t>Beneficiary Location:4:Name</t>
  </si>
  <si>
    <t>Beneficiary Location:4:Geographic Code</t>
  </si>
  <si>
    <t>Beneficiary Location:4:Geographic Code Type</t>
  </si>
  <si>
    <t>Last Modified</t>
  </si>
  <si>
    <t>Data Source</t>
  </si>
  <si>
    <t>Approved by</t>
  </si>
  <si>
    <t>Funding Org:Department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</si>
</sst>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Thh:mm:ss\Z"/>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2" fontId="0" fillId="0" borderId="0" xfId="0" applyNumberFormat="1"/>
    <xf numFmtId="1" fontId="0" fillId="0" borderId="0" xfId="0" applyNumberFormat="1"/>
    <xf numFmtId="164"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Figueiredo\AppData\Local\Microsoft\Windows\INetCache\Content.Outlook\REA6FBAH\Q1%202023-24%20with%20ADDITIONAL%20DATA.xlsx" TargetMode="External"/><Relationship Id="rId1" Type="http://schemas.openxmlformats.org/officeDocument/2006/relationships/externalLinkPath" Target="/Users/IFigueiredo/AppData/Local/Microsoft/Windows/INetCache/Content.Outlook/REA6FBAH/Q1%202023-24%20with%20ADDITIONAL%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urce_data"/>
      <sheetName val="fixed_data"/>
      <sheetName val="360_data"/>
    </sheetNames>
    <sheetDataSet>
      <sheetData sheetId="0">
        <row r="3">
          <cell r="A3" t="str">
            <v>On the Royal Docks</v>
          </cell>
          <cell r="B3" t="str">
            <v>Greenwich+Docklands International Festival</v>
          </cell>
          <cell r="C3" t="str">
            <v xml:space="preserve">Two events on Royal Docks Water </v>
          </cell>
          <cell r="D3" t="str">
            <v>Festival.Org</v>
          </cell>
          <cell r="E3">
            <v>1037878</v>
          </cell>
          <cell r="F3">
            <v>2876062</v>
          </cell>
          <cell r="H3">
            <v>75000</v>
          </cell>
          <cell r="I3">
            <v>45062</v>
          </cell>
          <cell r="J3">
            <v>45169</v>
          </cell>
          <cell r="K3">
            <v>45172</v>
          </cell>
          <cell r="O3" t="str">
            <v>Newham</v>
          </cell>
          <cell r="P3" t="str">
            <v/>
          </cell>
          <cell r="Q3" t="str">
            <v/>
          </cell>
          <cell r="R3" t="str">
            <v/>
          </cell>
          <cell r="S3" t="str">
            <v/>
          </cell>
          <cell r="T3" t="str">
            <v xml:space="preserve">Royal Docks </v>
          </cell>
          <cell r="U3" t="str">
            <v xml:space="preserve">Royal Docks </v>
          </cell>
          <cell r="V3" t="str">
            <v>DD2627</v>
          </cell>
        </row>
        <row r="4">
          <cell r="A4" t="str">
            <v>Dock Local</v>
          </cell>
          <cell r="B4" t="str">
            <v>Ensemble Festival</v>
          </cell>
          <cell r="C4" t="str">
            <v>Two day festival</v>
          </cell>
          <cell r="D4" t="str">
            <v>Certain Blacks Ltd</v>
          </cell>
          <cell r="F4">
            <v>9589499</v>
          </cell>
          <cell r="H4">
            <v>75000</v>
          </cell>
          <cell r="I4">
            <v>45051</v>
          </cell>
          <cell r="J4">
            <v>45126</v>
          </cell>
          <cell r="K4">
            <v>45130</v>
          </cell>
          <cell r="O4" t="str">
            <v>Newham</v>
          </cell>
          <cell r="P4" t="str">
            <v/>
          </cell>
          <cell r="Q4" t="str">
            <v/>
          </cell>
          <cell r="R4" t="str">
            <v/>
          </cell>
          <cell r="S4" t="str">
            <v/>
          </cell>
          <cell r="T4" t="str">
            <v xml:space="preserve">Royal Docks </v>
          </cell>
          <cell r="U4" t="str">
            <v xml:space="preserve">Royal Docks </v>
          </cell>
          <cell r="V4" t="str">
            <v>DD2628</v>
          </cell>
        </row>
        <row r="5">
          <cell r="A5" t="str">
            <v>Creative People and Places</v>
          </cell>
          <cell r="B5" t="str">
            <v>Creative People and Places</v>
          </cell>
          <cell r="C5" t="str">
            <v>Newham wide cultural engagement programme - match funding (Year 1 of 3) for Arts Council England three year programme</v>
          </cell>
          <cell r="D5" t="str">
            <v>Catch 22</v>
          </cell>
          <cell r="E5">
            <v>1124127</v>
          </cell>
          <cell r="F5">
            <v>6577534</v>
          </cell>
          <cell r="H5">
            <v>50000</v>
          </cell>
          <cell r="I5">
            <v>45065</v>
          </cell>
          <cell r="J5">
            <v>44986</v>
          </cell>
          <cell r="K5">
            <v>45076</v>
          </cell>
          <cell r="O5" t="str">
            <v/>
          </cell>
          <cell r="P5" t="str">
            <v/>
          </cell>
          <cell r="Q5" t="str">
            <v/>
          </cell>
          <cell r="R5" t="str">
            <v/>
          </cell>
          <cell r="S5" t="str">
            <v/>
          </cell>
          <cell r="T5" t="str">
            <v xml:space="preserve">Royal Docks </v>
          </cell>
          <cell r="U5" t="str">
            <v xml:space="preserve">Royal Docks </v>
          </cell>
        </row>
        <row r="6">
          <cell r="A6" t="str">
            <v>Sea Change</v>
          </cell>
          <cell r="B6" t="str">
            <v>Forecast 2023</v>
          </cell>
          <cell r="C6" t="str">
            <v>Sustainability conference</v>
          </cell>
          <cell r="D6" t="str">
            <v>Invisible Dust</v>
          </cell>
          <cell r="E6">
            <v>7403737</v>
          </cell>
          <cell r="F6">
            <v>1171156</v>
          </cell>
          <cell r="H6">
            <v>26000</v>
          </cell>
          <cell r="I6">
            <v>45062</v>
          </cell>
          <cell r="J6">
            <v>45056</v>
          </cell>
          <cell r="K6">
            <v>45075</v>
          </cell>
          <cell r="O6" t="str">
            <v/>
          </cell>
          <cell r="P6" t="str">
            <v/>
          </cell>
          <cell r="Q6" t="str">
            <v/>
          </cell>
          <cell r="R6" t="str">
            <v/>
          </cell>
          <cell r="S6" t="str">
            <v/>
          </cell>
          <cell r="T6" t="str">
            <v xml:space="preserve">Royal Docks </v>
          </cell>
          <cell r="U6" t="str">
            <v xml:space="preserve">Royal Docks </v>
          </cell>
          <cell r="V6" t="str">
            <v>DD2563</v>
          </cell>
        </row>
        <row r="7">
          <cell r="A7" t="str">
            <v>Sea Change</v>
          </cell>
          <cell r="B7" t="str">
            <v>Armada of Women / Flotilla</v>
          </cell>
          <cell r="C7" t="str">
            <v>Artistic Commission</v>
          </cell>
          <cell r="D7" t="str">
            <v>Melanie Manchot</v>
          </cell>
          <cell r="H7">
            <v>15500</v>
          </cell>
          <cell r="I7">
            <v>45065</v>
          </cell>
          <cell r="J7">
            <v>44987</v>
          </cell>
          <cell r="K7">
            <v>45107</v>
          </cell>
          <cell r="O7" t="str">
            <v/>
          </cell>
          <cell r="P7" t="str">
            <v/>
          </cell>
          <cell r="Q7" t="str">
            <v/>
          </cell>
          <cell r="R7" t="str">
            <v/>
          </cell>
          <cell r="S7" t="str">
            <v/>
          </cell>
          <cell r="T7" t="str">
            <v xml:space="preserve">Royal Docks </v>
          </cell>
          <cell r="U7" t="str">
            <v xml:space="preserve">Royal Docks </v>
          </cell>
          <cell r="V7" t="str">
            <v>DD2563</v>
          </cell>
        </row>
        <row r="8">
          <cell r="A8" t="str">
            <v>At the Docks Commissions</v>
          </cell>
          <cell r="B8" t="str">
            <v>What A Load of Rubbish</v>
          </cell>
          <cell r="C8" t="str">
            <v>Artistic Commission</v>
          </cell>
          <cell r="D8" t="str">
            <v>Art in the Docks</v>
          </cell>
          <cell r="F8" t="str">
            <v>CIC 14149396</v>
          </cell>
          <cell r="H8">
            <v>15000</v>
          </cell>
          <cell r="I8">
            <v>45022</v>
          </cell>
          <cell r="J8">
            <v>45022</v>
          </cell>
          <cell r="K8">
            <v>45199</v>
          </cell>
          <cell r="O8" t="str">
            <v>Newham</v>
          </cell>
          <cell r="P8" t="str">
            <v/>
          </cell>
          <cell r="Q8" t="str">
            <v/>
          </cell>
          <cell r="R8" t="str">
            <v/>
          </cell>
          <cell r="S8" t="str">
            <v/>
          </cell>
          <cell r="T8" t="str">
            <v xml:space="preserve">Royal Docks </v>
          </cell>
          <cell r="U8" t="str">
            <v xml:space="preserve">Royal Docks </v>
          </cell>
          <cell r="V8" t="str">
            <v>DD2563</v>
          </cell>
        </row>
        <row r="9">
          <cell r="A9" t="str">
            <v>At the Docks Commissions</v>
          </cell>
          <cell r="B9" t="str">
            <v>Breathing Room</v>
          </cell>
          <cell r="C9" t="str">
            <v>Artistic Commission</v>
          </cell>
          <cell r="D9" t="str">
            <v>Anna Berry</v>
          </cell>
          <cell r="H9">
            <v>15000</v>
          </cell>
          <cell r="I9">
            <v>45057</v>
          </cell>
          <cell r="J9">
            <v>45022</v>
          </cell>
          <cell r="K9">
            <v>45199</v>
          </cell>
          <cell r="O9" t="str">
            <v/>
          </cell>
          <cell r="P9" t="str">
            <v/>
          </cell>
          <cell r="Q9" t="str">
            <v/>
          </cell>
          <cell r="R9" t="str">
            <v/>
          </cell>
          <cell r="S9" t="str">
            <v/>
          </cell>
          <cell r="T9" t="str">
            <v xml:space="preserve">Royal Docks </v>
          </cell>
          <cell r="U9" t="str">
            <v xml:space="preserve">Royal Docks </v>
          </cell>
          <cell r="V9" t="str">
            <v>DD2563</v>
          </cell>
        </row>
        <row r="10">
          <cell r="A10" t="str">
            <v>At the Docks Commissions</v>
          </cell>
          <cell r="B10" t="str">
            <v>Nourish RD</v>
          </cell>
          <cell r="C10" t="str">
            <v>Artistic Commission</v>
          </cell>
          <cell r="D10" t="str">
            <v>Natural Products Factory</v>
          </cell>
          <cell r="F10">
            <v>7783966</v>
          </cell>
          <cell r="H10">
            <v>7500</v>
          </cell>
          <cell r="I10">
            <v>45026</v>
          </cell>
          <cell r="J10">
            <v>45022</v>
          </cell>
          <cell r="K10">
            <v>45199</v>
          </cell>
          <cell r="O10" t="str">
            <v/>
          </cell>
          <cell r="P10" t="str">
            <v/>
          </cell>
          <cell r="Q10" t="str">
            <v/>
          </cell>
          <cell r="R10" t="str">
            <v/>
          </cell>
          <cell r="S10" t="str">
            <v/>
          </cell>
          <cell r="T10" t="str">
            <v xml:space="preserve">Royal Docks </v>
          </cell>
          <cell r="U10" t="str">
            <v xml:space="preserve">Royal Docks </v>
          </cell>
          <cell r="V10" t="str">
            <v>DD2563</v>
          </cell>
        </row>
        <row r="11">
          <cell r="A11" t="str">
            <v>At the Docks Commissions</v>
          </cell>
          <cell r="B11" t="str">
            <v>Urban Gardening</v>
          </cell>
          <cell r="C11" t="str">
            <v>Artistic Commission</v>
          </cell>
          <cell r="D11" t="str">
            <v>Rosetta Arts</v>
          </cell>
          <cell r="E11">
            <v>1177462</v>
          </cell>
          <cell r="H11">
            <v>8000</v>
          </cell>
          <cell r="I11">
            <v>45055</v>
          </cell>
          <cell r="J11">
            <v>45022</v>
          </cell>
          <cell r="K11">
            <v>45199</v>
          </cell>
          <cell r="O11" t="str">
            <v/>
          </cell>
          <cell r="P11" t="str">
            <v/>
          </cell>
          <cell r="Q11" t="str">
            <v/>
          </cell>
          <cell r="R11" t="str">
            <v/>
          </cell>
          <cell r="S11" t="str">
            <v/>
          </cell>
          <cell r="T11" t="str">
            <v xml:space="preserve">Royal Docks </v>
          </cell>
          <cell r="U11" t="str">
            <v xml:space="preserve">Royal Docks </v>
          </cell>
          <cell r="V11" t="str">
            <v>DD2563</v>
          </cell>
        </row>
        <row r="12">
          <cell r="A12" t="str">
            <v>At the Docks Commissions</v>
          </cell>
          <cell r="B12" t="str">
            <v>Thames Barrier Park Maze</v>
          </cell>
          <cell r="C12" t="str">
            <v>Artistic Commission</v>
          </cell>
          <cell r="D12" t="str">
            <v>Jack Wates</v>
          </cell>
          <cell r="F12">
            <v>10298383</v>
          </cell>
          <cell r="H12">
            <v>10000</v>
          </cell>
          <cell r="I12">
            <v>45050</v>
          </cell>
          <cell r="J12">
            <v>45022</v>
          </cell>
          <cell r="K12">
            <v>45199</v>
          </cell>
          <cell r="O12" t="str">
            <v/>
          </cell>
          <cell r="P12" t="str">
            <v/>
          </cell>
          <cell r="Q12" t="str">
            <v/>
          </cell>
          <cell r="R12" t="str">
            <v/>
          </cell>
          <cell r="S12" t="str">
            <v/>
          </cell>
          <cell r="T12" t="str">
            <v xml:space="preserve">Royal Docks </v>
          </cell>
          <cell r="U12" t="str">
            <v xml:space="preserve">Royal Docks </v>
          </cell>
          <cell r="V12" t="str">
            <v>DD2563</v>
          </cell>
        </row>
        <row r="13">
          <cell r="A13" t="str">
            <v>At the Docks Commissions</v>
          </cell>
          <cell r="B13" t="str">
            <v>Sustainability Youth Festival</v>
          </cell>
          <cell r="C13" t="str">
            <v>Artistic Commission</v>
          </cell>
          <cell r="D13" t="str">
            <v>Greenhouse Theatre</v>
          </cell>
          <cell r="F13">
            <v>10715098</v>
          </cell>
          <cell r="H13">
            <v>9000</v>
          </cell>
          <cell r="I13">
            <v>45030</v>
          </cell>
          <cell r="J13">
            <v>45022</v>
          </cell>
          <cell r="K13">
            <v>45168</v>
          </cell>
          <cell r="O13" t="str">
            <v/>
          </cell>
          <cell r="P13" t="str">
            <v/>
          </cell>
          <cell r="Q13" t="str">
            <v/>
          </cell>
          <cell r="R13" t="str">
            <v/>
          </cell>
          <cell r="S13" t="str">
            <v/>
          </cell>
          <cell r="T13" t="str">
            <v xml:space="preserve">Royal Docks </v>
          </cell>
          <cell r="U13" t="str">
            <v xml:space="preserve">Royal Docks </v>
          </cell>
          <cell r="V13" t="str">
            <v>DD2563</v>
          </cell>
        </row>
        <row r="14">
          <cell r="A14" t="str">
            <v>At the Docks Commissions</v>
          </cell>
          <cell r="B14" t="str">
            <v>WheelStyle workshops</v>
          </cell>
          <cell r="C14" t="str">
            <v>Artistic Commission</v>
          </cell>
          <cell r="D14" t="str">
            <v>Yinka Thomas</v>
          </cell>
          <cell r="H14">
            <v>3000</v>
          </cell>
          <cell r="I14">
            <v>45030</v>
          </cell>
          <cell r="J14">
            <v>45022</v>
          </cell>
          <cell r="K14">
            <v>45168</v>
          </cell>
          <cell r="O14" t="str">
            <v/>
          </cell>
          <cell r="P14" t="str">
            <v/>
          </cell>
          <cell r="Q14" t="str">
            <v/>
          </cell>
          <cell r="R14" t="str">
            <v/>
          </cell>
          <cell r="S14" t="str">
            <v/>
          </cell>
          <cell r="T14" t="str">
            <v xml:space="preserve">Royal Docks </v>
          </cell>
          <cell r="U14" t="str">
            <v xml:space="preserve">Royal Docks </v>
          </cell>
          <cell r="V14" t="str">
            <v>DD2563</v>
          </cell>
        </row>
        <row r="15">
          <cell r="A15" t="str">
            <v>At the Docks Commissions</v>
          </cell>
          <cell r="B15" t="str">
            <v>Phyto Plankton Hunt</v>
          </cell>
          <cell r="C15" t="str">
            <v>Artistic Commission</v>
          </cell>
          <cell r="D15" t="str">
            <v>Maria Li Lok Yee</v>
          </cell>
          <cell r="H15">
            <v>5000</v>
          </cell>
          <cell r="I15">
            <v>45044</v>
          </cell>
          <cell r="J15">
            <v>45022</v>
          </cell>
          <cell r="K15">
            <v>45168</v>
          </cell>
          <cell r="O15" t="str">
            <v/>
          </cell>
          <cell r="P15" t="str">
            <v/>
          </cell>
          <cell r="Q15" t="str">
            <v/>
          </cell>
          <cell r="R15" t="str">
            <v/>
          </cell>
          <cell r="S15" t="str">
            <v/>
          </cell>
          <cell r="T15" t="str">
            <v xml:space="preserve">Royal Docks </v>
          </cell>
          <cell r="U15" t="str">
            <v xml:space="preserve">Royal Docks </v>
          </cell>
          <cell r="V15" t="str">
            <v>DD2563</v>
          </cell>
        </row>
        <row r="16">
          <cell r="A16" t="str">
            <v>At the Docks Commissions</v>
          </cell>
          <cell r="B16" t="str">
            <v>Why do beavers build dams</v>
          </cell>
          <cell r="C16" t="str">
            <v>Artistic Commission</v>
          </cell>
          <cell r="D16" t="str">
            <v xml:space="preserve">Julian Alexander ( Pili Mili Films) </v>
          </cell>
          <cell r="F16">
            <v>12081512</v>
          </cell>
          <cell r="H16">
            <v>1000</v>
          </cell>
          <cell r="I16">
            <v>45030</v>
          </cell>
          <cell r="J16">
            <v>45022</v>
          </cell>
          <cell r="K16">
            <v>45168</v>
          </cell>
          <cell r="O16" t="str">
            <v/>
          </cell>
          <cell r="P16" t="str">
            <v/>
          </cell>
          <cell r="Q16" t="str">
            <v/>
          </cell>
          <cell r="R16" t="str">
            <v/>
          </cell>
          <cell r="S16" t="str">
            <v/>
          </cell>
          <cell r="T16" t="str">
            <v xml:space="preserve">Royal Docks </v>
          </cell>
          <cell r="U16" t="str">
            <v xml:space="preserve">Royal Docks </v>
          </cell>
          <cell r="V16" t="str">
            <v>DD2563</v>
          </cell>
        </row>
        <row r="17">
          <cell r="A17" t="str">
            <v>At the Docks Commissions</v>
          </cell>
          <cell r="B17" t="str">
            <v>Thee Supplementary School</v>
          </cell>
          <cell r="C17" t="str">
            <v>Artistic Commission</v>
          </cell>
          <cell r="D17" t="str">
            <v>Lamesha Ruddock</v>
          </cell>
          <cell r="H17">
            <v>3000</v>
          </cell>
          <cell r="I17">
            <v>45030</v>
          </cell>
          <cell r="J17">
            <v>45022</v>
          </cell>
          <cell r="K17">
            <v>45168</v>
          </cell>
          <cell r="O17" t="str">
            <v>Newham</v>
          </cell>
          <cell r="P17" t="str">
            <v/>
          </cell>
          <cell r="Q17" t="str">
            <v/>
          </cell>
          <cell r="R17" t="str">
            <v/>
          </cell>
          <cell r="S17" t="str">
            <v/>
          </cell>
          <cell r="T17" t="str">
            <v xml:space="preserve">Royal Docks </v>
          </cell>
          <cell r="U17" t="str">
            <v xml:space="preserve">Royal Docks </v>
          </cell>
          <cell r="V17" t="str">
            <v>DD2563</v>
          </cell>
        </row>
        <row r="18">
          <cell r="A18" t="str">
            <v>At the Docks Commissions</v>
          </cell>
          <cell r="B18" t="str">
            <v>UEL Fashion zero waste workshops</v>
          </cell>
          <cell r="C18" t="str">
            <v>Artistic Commission</v>
          </cell>
          <cell r="D18" t="str">
            <v>Jason Forrest UEL</v>
          </cell>
          <cell r="H18">
            <v>5160</v>
          </cell>
          <cell r="I18">
            <v>45050</v>
          </cell>
          <cell r="J18">
            <v>45022</v>
          </cell>
          <cell r="K18">
            <v>45168</v>
          </cell>
          <cell r="O18" t="str">
            <v/>
          </cell>
          <cell r="P18" t="str">
            <v/>
          </cell>
          <cell r="Q18" t="str">
            <v/>
          </cell>
          <cell r="R18" t="str">
            <v/>
          </cell>
          <cell r="S18" t="str">
            <v/>
          </cell>
          <cell r="T18" t="str">
            <v xml:space="preserve">Royal Docks </v>
          </cell>
          <cell r="U18" t="str">
            <v xml:space="preserve">Royal Docks </v>
          </cell>
        </row>
      </sheetData>
      <sheetData sheetId="1">
        <row r="1">
          <cell r="B1" t="str">
            <v>360G-GLA-GROUP-</v>
          </cell>
        </row>
        <row r="2">
          <cell r="B2" t="str">
            <v>GBP</v>
          </cell>
        </row>
        <row r="3">
          <cell r="B3">
            <v>45342</v>
          </cell>
        </row>
        <row r="4">
          <cell r="B4" t="str">
            <v>https://www.london.gov.uk/</v>
          </cell>
        </row>
        <row r="7">
          <cell r="A7" t="str">
            <v>Greater London Authority</v>
          </cell>
          <cell r="B7" t="str">
            <v>GB-LAE-GLA</v>
          </cell>
          <cell r="C7" t="str">
            <v>The GLA is a democratically elected strategic authority, comprising two distinct parts: the Mayor and Assembly. The Mayor is elected directly by Londoners, while the Assembly consists of 25 elected members (14 representing constituencies and the rest elected from party lists according to total London-wide vote). The Mayor of London sets the budget and is responsible for making London a better place for everyone who visits, lives or works in the city. The GLA does not have a central, annual grants funding process. All grants relate to particular projects and Mayoral priorities</v>
          </cell>
        </row>
        <row r="8">
          <cell r="A8" t="str">
            <v xml:space="preserve">London Legacy Development Corporation </v>
          </cell>
          <cell r="B8" t="str">
            <v>GB-LAE-GLA-LLDC</v>
          </cell>
          <cell r="C8" t="str">
            <v>The London Legacy Development Corporation’s purpose is to use the once-in-a-lifetime opportunity of the London 2012 Games and the creation of Queen Elizabeth Olympic Park to develop a dynamic new heart for east London, creating opportunities for local people and driving innovation and growth in London and the UK</v>
          </cell>
        </row>
        <row r="9">
          <cell r="A9" t="str">
            <v xml:space="preserve">Royal Docks </v>
          </cell>
          <cell r="B9" t="str">
            <v>GB-LAE-GLA-RD</v>
          </cell>
          <cell r="C9" t="str">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ell>
        </row>
        <row r="10">
          <cell r="A10" t="str">
            <v>Violence Reduction Unit</v>
          </cell>
          <cell r="B10" t="str">
            <v>GB-LAE-GLA-VRU</v>
          </cell>
          <cell r="C10" t="str">
            <v>London’s Violence Reduction Unit is a team of specialists who bring people across London together to better understand why violence happens and to take action to prevent it now, and in the long-term.</v>
          </cell>
        </row>
        <row r="11">
          <cell r="A11" t="str">
            <v>Old Oak and Park Royal Development Corporation (OPDC)</v>
          </cell>
          <cell r="B11" t="str">
            <v>GB-LAE-GLA-OPDC</v>
          </cell>
          <cell r="C11" t="str">
            <v>OPDC is a Mayoral Development Corporation, established by the Mayor of London with a statutory objective to secure the regeneration of our area, which spans across three London boroughs – Ealing, Brent and Hammersmith &amp; Fulham. Our area includes the vast Park Royal industrial estate, the Old Oak development area around the new High Speed 2 Old Oak Common interchange, and the protected 67 hectares of parkland at Wormwood Scrubs.</v>
          </cell>
        </row>
        <row r="12">
          <cell r="A12" t="str">
            <v>Mayor's Office for Policing and Crime</v>
          </cell>
          <cell r="B12" t="str">
            <v>GB-LAE-GLA-MOPAC</v>
          </cell>
          <cell r="C12" t="str">
            <v>The Mayor’s Office for Policing and Crime (MOPAC) is the strategic oversight body which sets the direction and budget for the Metropolitan Police Service on behalf of the Mayor. It ensures the Metropolitan Police Service is run efficiently and effectively and holds it, and other criminal justice services, to account on behalf of Londoners.</v>
          </cell>
        </row>
        <row r="15">
          <cell r="A15" t="str">
            <v>Pan-London</v>
          </cell>
          <cell r="B15" t="str">
            <v>E12000007</v>
          </cell>
          <cell r="C15" t="str">
            <v>RGN/GOR</v>
          </cell>
        </row>
        <row r="16">
          <cell r="A16" t="str">
            <v>Barking and Dagenham</v>
          </cell>
          <cell r="B16" t="str">
            <v>E09000002</v>
          </cell>
          <cell r="C16" t="str">
            <v>LONB</v>
          </cell>
        </row>
        <row r="17">
          <cell r="A17" t="str">
            <v>Barnet</v>
          </cell>
          <cell r="B17" t="str">
            <v>E09000003</v>
          </cell>
          <cell r="C17" t="str">
            <v>LONB</v>
          </cell>
        </row>
        <row r="18">
          <cell r="A18" t="str">
            <v>Bexley</v>
          </cell>
          <cell r="B18" t="str">
            <v>E09000004</v>
          </cell>
          <cell r="C18" t="str">
            <v>LONB</v>
          </cell>
        </row>
        <row r="19">
          <cell r="A19" t="str">
            <v>Brent</v>
          </cell>
          <cell r="B19" t="str">
            <v>E09000005</v>
          </cell>
          <cell r="C19" t="str">
            <v>LONB</v>
          </cell>
        </row>
        <row r="20">
          <cell r="A20" t="str">
            <v>Bromley</v>
          </cell>
          <cell r="B20" t="str">
            <v>E09000006</v>
          </cell>
          <cell r="C20" t="str">
            <v>LONB</v>
          </cell>
        </row>
        <row r="21">
          <cell r="A21" t="str">
            <v>Camden</v>
          </cell>
          <cell r="B21" t="str">
            <v>E09000007</v>
          </cell>
          <cell r="C21" t="str">
            <v>LONB</v>
          </cell>
        </row>
        <row r="22">
          <cell r="A22" t="str">
            <v>City of London</v>
          </cell>
          <cell r="B22" t="str">
            <v>E09000001</v>
          </cell>
          <cell r="C22" t="str">
            <v>LONB</v>
          </cell>
        </row>
        <row r="23">
          <cell r="A23" t="str">
            <v>Croydon</v>
          </cell>
          <cell r="B23" t="str">
            <v>E09000008</v>
          </cell>
          <cell r="C23" t="str">
            <v>LONB</v>
          </cell>
        </row>
        <row r="24">
          <cell r="A24" t="str">
            <v>Ealing</v>
          </cell>
          <cell r="B24" t="str">
            <v>E09000009</v>
          </cell>
          <cell r="C24" t="str">
            <v>LONB</v>
          </cell>
        </row>
        <row r="25">
          <cell r="A25" t="str">
            <v>Enfield</v>
          </cell>
          <cell r="B25" t="str">
            <v>E09000010</v>
          </cell>
          <cell r="C25" t="str">
            <v>LONB</v>
          </cell>
        </row>
        <row r="26">
          <cell r="A26" t="str">
            <v>Greenwich</v>
          </cell>
          <cell r="B26" t="str">
            <v>E09000011</v>
          </cell>
          <cell r="C26" t="str">
            <v>LONB</v>
          </cell>
        </row>
        <row r="27">
          <cell r="A27" t="str">
            <v>Hackney</v>
          </cell>
          <cell r="B27" t="str">
            <v>E09000012</v>
          </cell>
          <cell r="C27" t="str">
            <v>LONB</v>
          </cell>
        </row>
        <row r="28">
          <cell r="A28" t="str">
            <v>Hammersmith and Fulham</v>
          </cell>
          <cell r="B28" t="str">
            <v>E09000013</v>
          </cell>
          <cell r="C28" t="str">
            <v>LONB</v>
          </cell>
        </row>
        <row r="29">
          <cell r="A29" t="str">
            <v>Haringey</v>
          </cell>
          <cell r="B29" t="str">
            <v>E09000014</v>
          </cell>
          <cell r="C29" t="str">
            <v>LONB</v>
          </cell>
        </row>
        <row r="30">
          <cell r="A30" t="str">
            <v>Harrow</v>
          </cell>
          <cell r="B30" t="str">
            <v>E09000015</v>
          </cell>
          <cell r="C30" t="str">
            <v>LONB</v>
          </cell>
        </row>
        <row r="31">
          <cell r="A31" t="str">
            <v>Havering</v>
          </cell>
          <cell r="B31" t="str">
            <v>E09000016</v>
          </cell>
          <cell r="C31" t="str">
            <v>LONB</v>
          </cell>
        </row>
        <row r="32">
          <cell r="A32" t="str">
            <v>Hillingdon</v>
          </cell>
          <cell r="B32" t="str">
            <v>E09000017</v>
          </cell>
          <cell r="C32" t="str">
            <v>LONB</v>
          </cell>
        </row>
        <row r="33">
          <cell r="A33" t="str">
            <v>Hounslow</v>
          </cell>
          <cell r="B33" t="str">
            <v>E09000018</v>
          </cell>
          <cell r="C33" t="str">
            <v>LONB</v>
          </cell>
        </row>
        <row r="34">
          <cell r="A34" t="str">
            <v>Islington</v>
          </cell>
          <cell r="B34" t="str">
            <v>E09000019</v>
          </cell>
          <cell r="C34" t="str">
            <v>LONB</v>
          </cell>
        </row>
        <row r="35">
          <cell r="A35" t="str">
            <v>Kensington and Chelsea</v>
          </cell>
          <cell r="B35" t="str">
            <v>E09000020</v>
          </cell>
          <cell r="C35" t="str">
            <v>LONB</v>
          </cell>
        </row>
        <row r="36">
          <cell r="A36" t="str">
            <v>Kingston upon Thames</v>
          </cell>
          <cell r="B36" t="str">
            <v>E09000021</v>
          </cell>
          <cell r="C36" t="str">
            <v>LONB</v>
          </cell>
        </row>
        <row r="37">
          <cell r="A37" t="str">
            <v>Lambeth</v>
          </cell>
          <cell r="B37" t="str">
            <v>E09000022</v>
          </cell>
          <cell r="C37" t="str">
            <v>LONB</v>
          </cell>
        </row>
        <row r="38">
          <cell r="A38" t="str">
            <v>Lewisham</v>
          </cell>
          <cell r="B38" t="str">
            <v>E09000023</v>
          </cell>
          <cell r="C38" t="str">
            <v>LONB</v>
          </cell>
        </row>
        <row r="39">
          <cell r="A39" t="str">
            <v>Merton</v>
          </cell>
          <cell r="B39" t="str">
            <v>E09000024</v>
          </cell>
          <cell r="C39" t="str">
            <v>LONB</v>
          </cell>
        </row>
        <row r="40">
          <cell r="A40" t="str">
            <v>Newham</v>
          </cell>
          <cell r="B40" t="str">
            <v>E09000025</v>
          </cell>
          <cell r="C40" t="str">
            <v>LONB</v>
          </cell>
        </row>
        <row r="41">
          <cell r="A41" t="str">
            <v>Redbridge</v>
          </cell>
          <cell r="B41" t="str">
            <v>E09000026</v>
          </cell>
          <cell r="C41" t="str">
            <v>LONB</v>
          </cell>
        </row>
        <row r="42">
          <cell r="A42" t="str">
            <v>Richmond upon Thames</v>
          </cell>
          <cell r="B42" t="str">
            <v>E09000027</v>
          </cell>
          <cell r="C42" t="str">
            <v>LONB</v>
          </cell>
        </row>
        <row r="43">
          <cell r="A43" t="str">
            <v>Southwark</v>
          </cell>
          <cell r="B43" t="str">
            <v>E09000028</v>
          </cell>
          <cell r="C43" t="str">
            <v>LONB</v>
          </cell>
        </row>
        <row r="44">
          <cell r="A44" t="str">
            <v>Sutton</v>
          </cell>
          <cell r="B44" t="str">
            <v>E09000029</v>
          </cell>
          <cell r="C44" t="str">
            <v>LONB</v>
          </cell>
        </row>
        <row r="45">
          <cell r="A45" t="str">
            <v>Tower Hamlets</v>
          </cell>
          <cell r="B45" t="str">
            <v>E09000030</v>
          </cell>
          <cell r="C45" t="str">
            <v>LONB</v>
          </cell>
        </row>
        <row r="46">
          <cell r="A46" t="str">
            <v>Waltham Forest</v>
          </cell>
          <cell r="B46" t="str">
            <v>E09000031</v>
          </cell>
          <cell r="C46" t="str">
            <v>LONB</v>
          </cell>
        </row>
        <row r="47">
          <cell r="A47" t="str">
            <v>Wandsworth</v>
          </cell>
          <cell r="B47" t="str">
            <v>E09000032</v>
          </cell>
          <cell r="C47" t="str">
            <v>LONB</v>
          </cell>
        </row>
        <row r="48">
          <cell r="A48" t="str">
            <v>Westminster</v>
          </cell>
          <cell r="B48" t="str">
            <v>E09000033</v>
          </cell>
          <cell r="C48" t="str">
            <v>LONB</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DCB14-46AB-4416-AD42-1DC116BEA983}">
  <dimension ref="A1:AJ17"/>
  <sheetViews>
    <sheetView tabSelected="1" topLeftCell="R1" workbookViewId="0">
      <selection activeCell="P32" sqref="P32"/>
    </sheetView>
  </sheetViews>
  <sheetFormatPr defaultRowHeight="14.25" x14ac:dyDescent="0.45"/>
  <cols>
    <col min="9" max="9" width="13.59765625" customWidth="1"/>
    <col min="10" max="10" width="11.59765625" customWidth="1"/>
    <col min="11" max="11" width="15.06640625" customWidth="1"/>
    <col min="33" max="33" width="20.3984375" customWidth="1"/>
    <col min="34" max="34" width="25.19921875" customWidth="1"/>
  </cols>
  <sheetData>
    <row r="1" spans="1:36" x14ac:dyDescent="0.45">
      <c r="A1" s="1" t="s">
        <v>0</v>
      </c>
      <c r="B1" t="s">
        <v>1</v>
      </c>
      <c r="C1" t="s">
        <v>2</v>
      </c>
      <c r="D1" t="s">
        <v>3</v>
      </c>
      <c r="E1" t="s">
        <v>4</v>
      </c>
      <c r="F1" t="s">
        <v>5</v>
      </c>
      <c r="G1" t="s">
        <v>6</v>
      </c>
      <c r="H1" s="2" t="s">
        <v>7</v>
      </c>
      <c r="I1" s="3" t="s">
        <v>8</v>
      </c>
      <c r="J1" s="3" t="s">
        <v>9</v>
      </c>
      <c r="K1" s="3"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s="4" t="s">
        <v>32</v>
      </c>
      <c r="AH1" t="s">
        <v>33</v>
      </c>
      <c r="AI1" t="s">
        <v>34</v>
      </c>
      <c r="AJ1" t="s">
        <v>35</v>
      </c>
    </row>
    <row r="2" spans="1:36" x14ac:dyDescent="0.45">
      <c r="A2" s="1" t="str">
        <f>IF([1]source_data!D3="","",CONCATENATE([1]fixed_data!$B$1&amp;SUBSTITUTE(SUBSTITUTE(O2,"GB-LAE-GLA-",""),"GB-LAE-GLA","")&amp;"_"&amp;TEXT(ROW(A2)-1,"0000")&amp;"-"&amp;TEXT(I2,"yyyy-mm-dd")))</f>
        <v>360G-GLA-GROUP-RD_0001-2023-05-16</v>
      </c>
      <c r="B2" t="str">
        <f>IF([1]source_data!D3="","",IF([1]source_data!D3="","",[1]source_data!D3))</f>
        <v>Festival.Org</v>
      </c>
      <c r="C2" t="str">
        <f>IF([1]source_data!D3="","",IF([1]source_data!B3="","",[1]source_data!B3))</f>
        <v>Greenwich+Docklands International Festival</v>
      </c>
      <c r="D2" t="str">
        <f>IF([1]source_data!D3="","",IF([1]source_data!A3="","",[1]source_data!A3))</f>
        <v>On the Royal Docks</v>
      </c>
      <c r="E2" t="str">
        <f>IF([1]source_data!D3="","",IF([1]source_data!C3="","",[1]source_data!C3))</f>
        <v xml:space="preserve">Two events on Royal Docks Water </v>
      </c>
      <c r="F2" t="str">
        <f>IF([1]source_data!D3="","",IF([1]source_data!N3="","",IF([1]source_data!N3="Yes","FRG010","")))</f>
        <v/>
      </c>
      <c r="G2" t="str">
        <f>IF([1]source_data!D3="","",[1]fixed_data!$B$2)</f>
        <v>GBP</v>
      </c>
      <c r="H2" s="2">
        <f>IF([1]source_data!D3="","",IF([1]source_data!H3="","",[1]source_data!H3))</f>
        <v>75000</v>
      </c>
      <c r="I2" s="3">
        <f>IF([1]source_data!D3="","",IF([1]source_data!I3="","",[1]source_data!I3))</f>
        <v>45062</v>
      </c>
      <c r="J2" s="3">
        <f>IF([1]source_data!D3="","",IF([1]source_data!J3="","",[1]source_data!J3))</f>
        <v>45169</v>
      </c>
      <c r="K2" s="3">
        <f>IF([1]source_data!D3="","",IF([1]source_data!K3="","",[1]source_data!K3))</f>
        <v>45172</v>
      </c>
      <c r="L2" t="str">
        <f>IF([1]source_data!D3="","",IF(AND(M2="",N2="",[1]source_data!G3=""),[1]fixed_data!$B$1&amp;"Org-"&amp;LOWER(SUBSTITUTE(B2," ","-")),IF([1]source_data!G3&lt;&gt;"",[1]source_data!G3,IF(M2="","GB-COH-"&amp;N2,IF(LEFT(M2,2)="SC","GB-SC-"&amp;M2,IF(AND(LEFT(M2,1)="1",LEN(M2)=6),"GB-NIC-"&amp;M2,IF(LEFT(M2,3)="NIC","GB-NIC-"&amp;SUBSTITUTE(M2,"NIC",""),IF(LEFT(M2,1)="X","GB-REV-"&amp;M2,"GB-CHC-"&amp;M2))))))))</f>
        <v>GB-CHC-1037878</v>
      </c>
      <c r="M2">
        <f>IF([1]source_data!D3="","",IF([1]source_data!E3="","",[1]source_data!E3))</f>
        <v>1037878</v>
      </c>
      <c r="N2" t="str">
        <f>IF([1]source_data!D3="","",IF([1]source_data!F3="","",TEXT([1]source_data!F3,"00000000")))</f>
        <v>02876062</v>
      </c>
      <c r="O2" t="str">
        <f>IF([1]source_data!D3="","",VLOOKUP(P2,[1]fixed_data!$A$7:$C$12,2,FALSE))</f>
        <v>GB-LAE-GLA-RD</v>
      </c>
      <c r="P2" t="str">
        <f>IF([1]source_data!D3="","",IF([1]source_data!T3="","",[1]source_data!T3))</f>
        <v xml:space="preserve">Royal Docks </v>
      </c>
      <c r="Q2" t="str">
        <f>IF([1]source_data!D3="","",IF(VLOOKUP(P2,[1]fixed_data!$A$7:$C$12,3,FALSE)=0,"",VLOOKUP(P2,[1]fixed_data!$A$7:$C$12,3,FALSE)))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2" t="str">
        <f>IF([1]source_data!D3="","",IF([1]source_data!O3="","",[1]source_data!O3))</f>
        <v>Newham</v>
      </c>
      <c r="S2" t="str">
        <f>IF([1]source_data!D3="","",IF(R2="","",VLOOKUP([1]source_data!O3,[1]fixed_data!$A$15:$C$48,2,FALSE)))</f>
        <v>E09000025</v>
      </c>
      <c r="T2" t="str">
        <f>IF([1]source_data!D3="","",IF(R2="","",VLOOKUP([1]source_data!O3,[1]fixed_data!$A$15:$C$48,3,FALSE)))</f>
        <v>LONB</v>
      </c>
      <c r="U2" t="str">
        <f>IF([1]source_data!D3="","",IF([1]source_data!P3="","",[1]source_data!P3))</f>
        <v/>
      </c>
      <c r="V2" t="str">
        <f>IF([1]source_data!D3="","",IF(U2="","",VLOOKUP([1]source_data!P3,[1]fixed_data!$A$15:$C$48,2,FALSE)))</f>
        <v/>
      </c>
      <c r="W2" t="str">
        <f>IF([1]source_data!D3="","",IF(U2="","",VLOOKUP([1]source_data!P3,[1]fixed_data!$A$15:$C$48,3,FALSE)))</f>
        <v/>
      </c>
      <c r="X2" t="str">
        <f>IF([1]source_data!D3="","",IF([1]source_data!Q3="","",[1]source_data!Q3))</f>
        <v/>
      </c>
      <c r="Y2" t="str">
        <f>IF([1]source_data!D3="","",IF(X2="","",VLOOKUP([1]source_data!Q3,[1]fixed_data!$A$15:$C$48,2,FALSE)))</f>
        <v/>
      </c>
      <c r="Z2" t="str">
        <f>IF([1]source_data!D3="","",IF(X2="","",VLOOKUP([1]source_data!Q3,[1]fixed_data!$A$15:$C$48,3,FALSE)))</f>
        <v/>
      </c>
      <c r="AA2" t="str">
        <f>IF([1]source_data!D3="","",IF([1]source_data!R3="","",[1]source_data!R3))</f>
        <v/>
      </c>
      <c r="AB2" t="str">
        <f>IF([1]source_data!D3="","",IF(AA2="","",VLOOKUP([1]source_data!R3,[1]fixed_data!$A$15:$C$48,2,FALSE)))</f>
        <v/>
      </c>
      <c r="AC2" t="str">
        <f>IF([1]source_data!D3="","",IF(AA2="","",VLOOKUP([1]source_data!R3,[1]fixed_data!$A$15:$C$48,3,FALSE)))</f>
        <v/>
      </c>
      <c r="AD2" t="str">
        <f>IF([1]source_data!D3="","",IF([1]source_data!S3="","",[1]source_data!S3))</f>
        <v/>
      </c>
      <c r="AE2" t="str">
        <f>IF([1]source_data!D3="","",IF(AD2="","",VLOOKUP([1]source_data!S3,[1]fixed_data!$A$15:$C$48,2,FALSE)))</f>
        <v/>
      </c>
      <c r="AF2" t="str">
        <f>IF([1]source_data!D3="","",IF(AD2="","",VLOOKUP([1]source_data!S3,[1]fixed_data!$A$15:$C$48,3,FALSE)))</f>
        <v/>
      </c>
      <c r="AG2" s="4">
        <f ca="1">IF([1]source_data!D3="","",[1]fixed_data!$B$3)</f>
        <v>45342</v>
      </c>
      <c r="AH2" t="str">
        <f>IF([1]source_data!D3="","",[1]fixed_data!$B$4)</f>
        <v>https://www.london.gov.uk/</v>
      </c>
      <c r="AI2" t="str">
        <f>IF([1]source_data!D3="","",IF([1]source_data!V3="","",[1]source_data!V3))</f>
        <v>DD2627</v>
      </c>
      <c r="AJ2" t="str">
        <f>IF([1]source_data!D3="","",IF([1]source_data!U3="","",[1]source_data!U3))</f>
        <v xml:space="preserve">Royal Docks </v>
      </c>
    </row>
    <row r="3" spans="1:36" x14ac:dyDescent="0.45">
      <c r="A3" s="1" t="str">
        <f>IF([1]source_data!D4="","",CONCATENATE([1]fixed_data!$B$1&amp;SUBSTITUTE(SUBSTITUTE(O3,"GB-LAE-GLA-",""),"GB-LAE-GLA","")&amp;"_"&amp;TEXT(ROW(A3)-1,"0000")&amp;"-"&amp;TEXT(I3,"yyyy-mm-dd")))</f>
        <v>360G-GLA-GROUP-RD_0002-2023-05-05</v>
      </c>
      <c r="B3" t="str">
        <f>IF([1]source_data!D4="","",IF([1]source_data!D4="","",[1]source_data!D4))</f>
        <v>Certain Blacks Ltd</v>
      </c>
      <c r="C3" t="str">
        <f>IF([1]source_data!D4="","",IF([1]source_data!B4="","",[1]source_data!B4))</f>
        <v>Ensemble Festival</v>
      </c>
      <c r="D3" t="str">
        <f>IF([1]source_data!D4="","",IF([1]source_data!A4="","",[1]source_data!A4))</f>
        <v>Dock Local</v>
      </c>
      <c r="E3" t="str">
        <f>IF([1]source_data!D4="","",IF([1]source_data!C4="","",[1]source_data!C4))</f>
        <v>Two day festival</v>
      </c>
      <c r="F3" t="str">
        <f>IF([1]source_data!D4="","",IF([1]source_data!N4="","",IF([1]source_data!N4="Yes","FRG010","")))</f>
        <v/>
      </c>
      <c r="G3" t="str">
        <f>IF([1]source_data!D4="","",[1]fixed_data!$B$2)</f>
        <v>GBP</v>
      </c>
      <c r="H3" s="2">
        <f>IF([1]source_data!D4="","",IF([1]source_data!H4="","",[1]source_data!H4))</f>
        <v>75000</v>
      </c>
      <c r="I3" s="3">
        <f>IF([1]source_data!D4="","",IF([1]source_data!I4="","",[1]source_data!I4))</f>
        <v>45051</v>
      </c>
      <c r="J3" s="3">
        <f>IF([1]source_data!D4="","",IF([1]source_data!J4="","",[1]source_data!J4))</f>
        <v>45126</v>
      </c>
      <c r="K3" s="3">
        <f>IF([1]source_data!D4="","",IF([1]source_data!K4="","",[1]source_data!K4))</f>
        <v>45130</v>
      </c>
      <c r="L3" t="str">
        <f>IF([1]source_data!D4="","",IF(AND(M3="",N3="",[1]source_data!G4=""),[1]fixed_data!$B$1&amp;"Org-"&amp;LOWER(SUBSTITUTE(B3," ","-")),IF([1]source_data!G4&lt;&gt;"",[1]source_data!G4,IF(M3="","GB-COH-"&amp;N3,IF(LEFT(M3,2)="SC","GB-SC-"&amp;M3,IF(AND(LEFT(M3,1)="1",LEN(M3)=6),"GB-NIC-"&amp;M3,IF(LEFT(M3,3)="NIC","GB-NIC-"&amp;SUBSTITUTE(M3,"NIC",""),IF(LEFT(M3,1)="X","GB-REV-"&amp;M3,"GB-CHC-"&amp;M3))))))))</f>
        <v>GB-COH-09589499</v>
      </c>
      <c r="M3" t="str">
        <f>IF([1]source_data!D4="","",IF([1]source_data!E4="","",[1]source_data!E4))</f>
        <v/>
      </c>
      <c r="N3" t="str">
        <f>IF([1]source_data!D4="","",IF([1]source_data!F4="","",TEXT([1]source_data!F4,"00000000")))</f>
        <v>09589499</v>
      </c>
      <c r="O3" t="str">
        <f>IF([1]source_data!D4="","",VLOOKUP(P3,[1]fixed_data!$A$7:$C$12,2,FALSE))</f>
        <v>GB-LAE-GLA-RD</v>
      </c>
      <c r="P3" t="str">
        <f>IF([1]source_data!D4="","",IF([1]source_data!T4="","",[1]source_data!T4))</f>
        <v xml:space="preserve">Royal Docks </v>
      </c>
      <c r="Q3" t="str">
        <f>IF([1]source_data!D4="","",IF(VLOOKUP(P3,[1]fixed_data!$A$7:$C$12,3,FALSE)=0,"",VLOOKUP(P3,[1]fixed_data!$A$7:$C$12,3,FALSE)))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3" t="str">
        <f>IF([1]source_data!D4="","",IF([1]source_data!O4="","",[1]source_data!O4))</f>
        <v>Newham</v>
      </c>
      <c r="S3" t="str">
        <f>IF([1]source_data!D4="","",IF(R3="","",VLOOKUP([1]source_data!O4,[1]fixed_data!$A$15:$C$48,2,FALSE)))</f>
        <v>E09000025</v>
      </c>
      <c r="T3" t="str">
        <f>IF([1]source_data!D4="","",IF(R3="","",VLOOKUP([1]source_data!O4,[1]fixed_data!$A$15:$C$48,3,FALSE)))</f>
        <v>LONB</v>
      </c>
      <c r="U3" t="str">
        <f>IF([1]source_data!D4="","",IF([1]source_data!P4="","",[1]source_data!P4))</f>
        <v/>
      </c>
      <c r="V3" t="str">
        <f>IF([1]source_data!D4="","",IF(U3="","",VLOOKUP([1]source_data!P4,[1]fixed_data!$A$15:$C$48,2,FALSE)))</f>
        <v/>
      </c>
      <c r="W3" t="str">
        <f>IF([1]source_data!D4="","",IF(U3="","",VLOOKUP([1]source_data!P4,[1]fixed_data!$A$15:$C$48,3,FALSE)))</f>
        <v/>
      </c>
      <c r="X3" t="str">
        <f>IF([1]source_data!D4="","",IF([1]source_data!Q4="","",[1]source_data!Q4))</f>
        <v/>
      </c>
      <c r="Y3" t="str">
        <f>IF([1]source_data!D4="","",IF(X3="","",VLOOKUP([1]source_data!Q4,[1]fixed_data!$A$15:$C$48,2,FALSE)))</f>
        <v/>
      </c>
      <c r="Z3" t="str">
        <f>IF([1]source_data!D4="","",IF(X3="","",VLOOKUP([1]source_data!Q4,[1]fixed_data!$A$15:$C$48,3,FALSE)))</f>
        <v/>
      </c>
      <c r="AA3" t="str">
        <f>IF([1]source_data!D4="","",IF([1]source_data!R4="","",[1]source_data!R4))</f>
        <v/>
      </c>
      <c r="AB3" t="str">
        <f>IF([1]source_data!D4="","",IF(AA3="","",VLOOKUP([1]source_data!R4,[1]fixed_data!$A$15:$C$48,2,FALSE)))</f>
        <v/>
      </c>
      <c r="AC3" t="str">
        <f>IF([1]source_data!D4="","",IF(AA3="","",VLOOKUP([1]source_data!R4,[1]fixed_data!$A$15:$C$48,3,FALSE)))</f>
        <v/>
      </c>
      <c r="AD3" t="str">
        <f>IF([1]source_data!D4="","",IF([1]source_data!S4="","",[1]source_data!S4))</f>
        <v/>
      </c>
      <c r="AE3" t="str">
        <f>IF([1]source_data!D4="","",IF(AD3="","",VLOOKUP([1]source_data!S4,[1]fixed_data!$A$15:$C$48,2,FALSE)))</f>
        <v/>
      </c>
      <c r="AF3" t="str">
        <f>IF([1]source_data!D4="","",IF(AD3="","",VLOOKUP([1]source_data!S4,[1]fixed_data!$A$15:$C$48,3,FALSE)))</f>
        <v/>
      </c>
      <c r="AG3" s="4">
        <f ca="1">IF([1]source_data!D4="","",[1]fixed_data!$B$3)</f>
        <v>45342</v>
      </c>
      <c r="AH3" t="str">
        <f>IF([1]source_data!D4="","",[1]fixed_data!$B$4)</f>
        <v>https://www.london.gov.uk/</v>
      </c>
      <c r="AI3" t="str">
        <f>IF([1]source_data!D4="","",IF([1]source_data!V4="","",[1]source_data!V4))</f>
        <v>DD2628</v>
      </c>
      <c r="AJ3" t="str">
        <f>IF([1]source_data!D4="","",IF([1]source_data!U4="","",[1]source_data!U4))</f>
        <v xml:space="preserve">Royal Docks </v>
      </c>
    </row>
    <row r="4" spans="1:36" x14ac:dyDescent="0.45">
      <c r="A4" s="1" t="str">
        <f>IF([1]source_data!D5="","",CONCATENATE([1]fixed_data!$B$1&amp;SUBSTITUTE(SUBSTITUTE(O4,"GB-LAE-GLA-",""),"GB-LAE-GLA","")&amp;"_"&amp;TEXT(ROW(A4)-1,"0000")&amp;"-"&amp;TEXT(I4,"yyyy-mm-dd")))</f>
        <v>360G-GLA-GROUP-RD_0003-2023-05-19</v>
      </c>
      <c r="B4" t="str">
        <f>IF([1]source_data!D5="","",IF([1]source_data!D5="","",[1]source_data!D5))</f>
        <v>Catch 22</v>
      </c>
      <c r="C4" t="str">
        <f>IF([1]source_data!D5="","",IF([1]source_data!B5="","",[1]source_data!B5))</f>
        <v>Creative People and Places</v>
      </c>
      <c r="D4" t="str">
        <f>IF([1]source_data!D5="","",IF([1]source_data!A5="","",[1]source_data!A5))</f>
        <v>Creative People and Places</v>
      </c>
      <c r="E4" t="str">
        <f>IF([1]source_data!D5="","",IF([1]source_data!C5="","",[1]source_data!C5))</f>
        <v>Newham wide cultural engagement programme - match funding (Year 1 of 3) for Arts Council England three year programme</v>
      </c>
      <c r="F4" t="str">
        <f>IF([1]source_data!D5="","",IF([1]source_data!N5="","",IF([1]source_data!N5="Yes","FRG010","")))</f>
        <v/>
      </c>
      <c r="G4" t="str">
        <f>IF([1]source_data!D5="","",[1]fixed_data!$B$2)</f>
        <v>GBP</v>
      </c>
      <c r="H4" s="2">
        <f>IF([1]source_data!D5="","",IF([1]source_data!H5="","",[1]source_data!H5))</f>
        <v>50000</v>
      </c>
      <c r="I4" s="3">
        <f>IF([1]source_data!D5="","",IF([1]source_data!I5="","",[1]source_data!I5))</f>
        <v>45065</v>
      </c>
      <c r="J4" s="3">
        <f>IF([1]source_data!D5="","",IF([1]source_data!J5="","",[1]source_data!J5))</f>
        <v>44986</v>
      </c>
      <c r="K4" s="3">
        <f>IF([1]source_data!D5="","",IF([1]source_data!K5="","",[1]source_data!K5))</f>
        <v>45076</v>
      </c>
      <c r="L4" t="str">
        <f>IF([1]source_data!D5="","",IF(AND(M4="",N4="",[1]source_data!G5=""),[1]fixed_data!$B$1&amp;"Org-"&amp;LOWER(SUBSTITUTE(B4," ","-")),IF([1]source_data!G5&lt;&gt;"",[1]source_data!G5,IF(M4="","GB-COH-"&amp;N4,IF(LEFT(M4,2)="SC","GB-SC-"&amp;M4,IF(AND(LEFT(M4,1)="1",LEN(M4)=6),"GB-NIC-"&amp;M4,IF(LEFT(M4,3)="NIC","GB-NIC-"&amp;SUBSTITUTE(M4,"NIC",""),IF(LEFT(M4,1)="X","GB-REV-"&amp;M4,"GB-CHC-"&amp;M4))))))))</f>
        <v>GB-CHC-1124127</v>
      </c>
      <c r="M4">
        <f>IF([1]source_data!D5="","",IF([1]source_data!E5="","",[1]source_data!E5))</f>
        <v>1124127</v>
      </c>
      <c r="N4" t="str">
        <f>IF([1]source_data!D5="","",IF([1]source_data!F5="","",TEXT([1]source_data!F5,"00000000")))</f>
        <v>06577534</v>
      </c>
      <c r="O4" t="str">
        <f>IF([1]source_data!D5="","",VLOOKUP(P4,[1]fixed_data!$A$7:$C$12,2,FALSE))</f>
        <v>GB-LAE-GLA-RD</v>
      </c>
      <c r="P4" t="str">
        <f>IF([1]source_data!D5="","",IF([1]source_data!T5="","",[1]source_data!T5))</f>
        <v xml:space="preserve">Royal Docks </v>
      </c>
      <c r="Q4" t="str">
        <f>IF([1]source_data!D5="","",IF(VLOOKUP(P4,[1]fixed_data!$A$7:$C$12,3,FALSE)=0,"",VLOOKUP(P4,[1]fixed_data!$A$7:$C$12,3,FALSE)))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4" t="str">
        <f>IF([1]source_data!D5="","",IF([1]source_data!O5="","",[1]source_data!O5))</f>
        <v/>
      </c>
      <c r="S4" t="str">
        <f>IF([1]source_data!D5="","",IF(R4="","",VLOOKUP([1]source_data!O5,[1]fixed_data!$A$15:$C$48,2,FALSE)))</f>
        <v/>
      </c>
      <c r="T4" t="str">
        <f>IF([1]source_data!D5="","",IF(R4="","",VLOOKUP([1]source_data!O5,[1]fixed_data!$A$15:$C$48,3,FALSE)))</f>
        <v/>
      </c>
      <c r="U4" t="str">
        <f>IF([1]source_data!D5="","",IF([1]source_data!P5="","",[1]source_data!P5))</f>
        <v/>
      </c>
      <c r="V4" t="str">
        <f>IF([1]source_data!D5="","",IF(U4="","",VLOOKUP([1]source_data!P5,[1]fixed_data!$A$15:$C$48,2,FALSE)))</f>
        <v/>
      </c>
      <c r="W4" t="str">
        <f>IF([1]source_data!D5="","",IF(U4="","",VLOOKUP([1]source_data!P5,[1]fixed_data!$A$15:$C$48,3,FALSE)))</f>
        <v/>
      </c>
      <c r="X4" t="str">
        <f>IF([1]source_data!D5="","",IF([1]source_data!Q5="","",[1]source_data!Q5))</f>
        <v/>
      </c>
      <c r="Y4" t="str">
        <f>IF([1]source_data!D5="","",IF(X4="","",VLOOKUP([1]source_data!Q5,[1]fixed_data!$A$15:$C$48,2,FALSE)))</f>
        <v/>
      </c>
      <c r="Z4" t="str">
        <f>IF([1]source_data!D5="","",IF(X4="","",VLOOKUP([1]source_data!Q5,[1]fixed_data!$A$15:$C$48,3,FALSE)))</f>
        <v/>
      </c>
      <c r="AA4" t="str">
        <f>IF([1]source_data!D5="","",IF([1]source_data!R5="","",[1]source_data!R5))</f>
        <v/>
      </c>
      <c r="AB4" t="str">
        <f>IF([1]source_data!D5="","",IF(AA4="","",VLOOKUP([1]source_data!R5,[1]fixed_data!$A$15:$C$48,2,FALSE)))</f>
        <v/>
      </c>
      <c r="AC4" t="str">
        <f>IF([1]source_data!D5="","",IF(AA4="","",VLOOKUP([1]source_data!R5,[1]fixed_data!$A$15:$C$48,3,FALSE)))</f>
        <v/>
      </c>
      <c r="AD4" t="str">
        <f>IF([1]source_data!D5="","",IF([1]source_data!S5="","",[1]source_data!S5))</f>
        <v/>
      </c>
      <c r="AE4" t="str">
        <f>IF([1]source_data!D5="","",IF(AD4="","",VLOOKUP([1]source_data!S5,[1]fixed_data!$A$15:$C$48,2,FALSE)))</f>
        <v/>
      </c>
      <c r="AF4" t="str">
        <f>IF([1]source_data!D5="","",IF(AD4="","",VLOOKUP([1]source_data!S5,[1]fixed_data!$A$15:$C$48,3,FALSE)))</f>
        <v/>
      </c>
      <c r="AG4" s="4">
        <f ca="1">IF([1]source_data!D5="","",[1]fixed_data!$B$3)</f>
        <v>45342</v>
      </c>
      <c r="AH4" t="str">
        <f>IF([1]source_data!D5="","",[1]fixed_data!$B$4)</f>
        <v>https://www.london.gov.uk/</v>
      </c>
      <c r="AI4" t="str">
        <f>IF([1]source_data!D5="","",IF([1]source_data!V5="","",[1]source_data!V5))</f>
        <v/>
      </c>
      <c r="AJ4" t="str">
        <f>IF([1]source_data!D5="","",IF([1]source_data!U5="","",[1]source_data!U5))</f>
        <v xml:space="preserve">Royal Docks </v>
      </c>
    </row>
    <row r="5" spans="1:36" x14ac:dyDescent="0.45">
      <c r="A5" s="1" t="str">
        <f>IF([1]source_data!D6="","",CONCATENATE([1]fixed_data!$B$1&amp;SUBSTITUTE(SUBSTITUTE(O5,"GB-LAE-GLA-",""),"GB-LAE-GLA","")&amp;"_"&amp;TEXT(ROW(A5)-1,"0000")&amp;"-"&amp;TEXT(I5,"yyyy-mm-dd")))</f>
        <v>360G-GLA-GROUP-RD_0004-2023-05-16</v>
      </c>
      <c r="B5" t="str">
        <f>IF([1]source_data!D6="","",IF([1]source_data!D6="","",[1]source_data!D6))</f>
        <v>Invisible Dust</v>
      </c>
      <c r="C5" t="str">
        <f>IF([1]source_data!D6="","",IF([1]source_data!B6="","",[1]source_data!B6))</f>
        <v>Forecast 2023</v>
      </c>
      <c r="D5" t="str">
        <f>IF([1]source_data!D6="","",IF([1]source_data!A6="","",[1]source_data!A6))</f>
        <v>Sea Change</v>
      </c>
      <c r="E5" t="str">
        <f>IF([1]source_data!D6="","",IF([1]source_data!C6="","",[1]source_data!C6))</f>
        <v>Sustainability conference</v>
      </c>
      <c r="F5" t="str">
        <f>IF([1]source_data!D6="","",IF([1]source_data!N6="","",IF([1]source_data!N6="Yes","FRG010","")))</f>
        <v/>
      </c>
      <c r="G5" t="str">
        <f>IF([1]source_data!D6="","",[1]fixed_data!$B$2)</f>
        <v>GBP</v>
      </c>
      <c r="H5" s="2">
        <f>IF([1]source_data!D6="","",IF([1]source_data!H6="","",[1]source_data!H6))</f>
        <v>26000</v>
      </c>
      <c r="I5" s="3">
        <f>IF([1]source_data!D6="","",IF([1]source_data!I6="","",[1]source_data!I6))</f>
        <v>45062</v>
      </c>
      <c r="J5" s="3">
        <f>IF([1]source_data!D6="","",IF([1]source_data!J6="","",[1]source_data!J6))</f>
        <v>45056</v>
      </c>
      <c r="K5" s="3">
        <f>IF([1]source_data!D6="","",IF([1]source_data!K6="","",[1]source_data!K6))</f>
        <v>45075</v>
      </c>
      <c r="L5" t="str">
        <f>IF([1]source_data!D6="","",IF(AND(M5="",N5="",[1]source_data!G6=""),[1]fixed_data!$B$1&amp;"Org-"&amp;LOWER(SUBSTITUTE(B5," ","-")),IF([1]source_data!G6&lt;&gt;"",[1]source_data!G6,IF(M5="","GB-COH-"&amp;N5,IF(LEFT(M5,2)="SC","GB-SC-"&amp;M5,IF(AND(LEFT(M5,1)="1",LEN(M5)=6),"GB-NIC-"&amp;M5,IF(LEFT(M5,3)="NIC","GB-NIC-"&amp;SUBSTITUTE(M5,"NIC",""),IF(LEFT(M5,1)="X","GB-REV-"&amp;M5,"GB-CHC-"&amp;M5))))))))</f>
        <v>GB-CHC-7403737</v>
      </c>
      <c r="M5">
        <f>IF([1]source_data!D6="","",IF([1]source_data!E6="","",[1]source_data!E6))</f>
        <v>7403737</v>
      </c>
      <c r="N5" t="str">
        <f>IF([1]source_data!D6="","",IF([1]source_data!F6="","",TEXT([1]source_data!F6,"00000000")))</f>
        <v>01171156</v>
      </c>
      <c r="O5" t="str">
        <f>IF([1]source_data!D6="","",VLOOKUP(P5,[1]fixed_data!$A$7:$C$12,2,FALSE))</f>
        <v>GB-LAE-GLA-RD</v>
      </c>
      <c r="P5" t="str">
        <f>IF([1]source_data!D6="","",IF([1]source_data!T6="","",[1]source_data!T6))</f>
        <v xml:space="preserve">Royal Docks </v>
      </c>
      <c r="Q5" t="str">
        <f>IF([1]source_data!D6="","",IF(VLOOKUP(P5,[1]fixed_data!$A$7:$C$12,3,FALSE)=0,"",VLOOKUP(P5,[1]fixed_data!$A$7:$C$12,3,FALSE)))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5" t="str">
        <f>IF([1]source_data!D6="","",IF([1]source_data!O6="","",[1]source_data!O6))</f>
        <v/>
      </c>
      <c r="S5" t="str">
        <f>IF([1]source_data!D6="","",IF(R5="","",VLOOKUP([1]source_data!O6,[1]fixed_data!$A$15:$C$48,2,FALSE)))</f>
        <v/>
      </c>
      <c r="T5" t="str">
        <f>IF([1]source_data!D6="","",IF(R5="","",VLOOKUP([1]source_data!O6,[1]fixed_data!$A$15:$C$48,3,FALSE)))</f>
        <v/>
      </c>
      <c r="U5" t="str">
        <f>IF([1]source_data!D6="","",IF([1]source_data!P6="","",[1]source_data!P6))</f>
        <v/>
      </c>
      <c r="V5" t="str">
        <f>IF([1]source_data!D6="","",IF(U5="","",VLOOKUP([1]source_data!P6,[1]fixed_data!$A$15:$C$48,2,FALSE)))</f>
        <v/>
      </c>
      <c r="W5" t="str">
        <f>IF([1]source_data!D6="","",IF(U5="","",VLOOKUP([1]source_data!P6,[1]fixed_data!$A$15:$C$48,3,FALSE)))</f>
        <v/>
      </c>
      <c r="X5" t="str">
        <f>IF([1]source_data!D6="","",IF([1]source_data!Q6="","",[1]source_data!Q6))</f>
        <v/>
      </c>
      <c r="Y5" t="str">
        <f>IF([1]source_data!D6="","",IF(X5="","",VLOOKUP([1]source_data!Q6,[1]fixed_data!$A$15:$C$48,2,FALSE)))</f>
        <v/>
      </c>
      <c r="Z5" t="str">
        <f>IF([1]source_data!D6="","",IF(X5="","",VLOOKUP([1]source_data!Q6,[1]fixed_data!$A$15:$C$48,3,FALSE)))</f>
        <v/>
      </c>
      <c r="AA5" t="str">
        <f>IF([1]source_data!D6="","",IF([1]source_data!R6="","",[1]source_data!R6))</f>
        <v/>
      </c>
      <c r="AB5" t="str">
        <f>IF([1]source_data!D6="","",IF(AA5="","",VLOOKUP([1]source_data!R6,[1]fixed_data!$A$15:$C$48,2,FALSE)))</f>
        <v/>
      </c>
      <c r="AC5" t="str">
        <f>IF([1]source_data!D6="","",IF(AA5="","",VLOOKUP([1]source_data!R6,[1]fixed_data!$A$15:$C$48,3,FALSE)))</f>
        <v/>
      </c>
      <c r="AD5" t="str">
        <f>IF([1]source_data!D6="","",IF([1]source_data!S6="","",[1]source_data!S6))</f>
        <v/>
      </c>
      <c r="AE5" t="str">
        <f>IF([1]source_data!D6="","",IF(AD5="","",VLOOKUP([1]source_data!S6,[1]fixed_data!$A$15:$C$48,2,FALSE)))</f>
        <v/>
      </c>
      <c r="AF5" t="str">
        <f>IF([1]source_data!D6="","",IF(AD5="","",VLOOKUP([1]source_data!S6,[1]fixed_data!$A$15:$C$48,3,FALSE)))</f>
        <v/>
      </c>
      <c r="AG5" s="4">
        <f ca="1">IF([1]source_data!D6="","",[1]fixed_data!$B$3)</f>
        <v>45342</v>
      </c>
      <c r="AH5" t="str">
        <f>IF([1]source_data!D6="","",[1]fixed_data!$B$4)</f>
        <v>https://www.london.gov.uk/</v>
      </c>
      <c r="AI5" t="str">
        <f>IF([1]source_data!D6="","",IF([1]source_data!V6="","",[1]source_data!V6))</f>
        <v>DD2563</v>
      </c>
      <c r="AJ5" t="str">
        <f>IF([1]source_data!D6="","",IF([1]source_data!U6="","",[1]source_data!U6))</f>
        <v xml:space="preserve">Royal Docks </v>
      </c>
    </row>
    <row r="6" spans="1:36" x14ac:dyDescent="0.45">
      <c r="A6" s="1" t="str">
        <f>IF([1]source_data!D7="","",CONCATENATE([1]fixed_data!$B$1&amp;SUBSTITUTE(SUBSTITUTE(O6,"GB-LAE-GLA-",""),"GB-LAE-GLA","")&amp;"_"&amp;TEXT(ROW(A6)-1,"0000")&amp;"-"&amp;TEXT(I6,"yyyy-mm-dd")))</f>
        <v>360G-GLA-GROUP-RD_0005-2023-05-19</v>
      </c>
      <c r="B6" t="str">
        <f>IF([1]source_data!D7="","",IF([1]source_data!D7="","",[1]source_data!D7))</f>
        <v>Melanie Manchot</v>
      </c>
      <c r="C6" t="str">
        <f>IF([1]source_data!D7="","",IF([1]source_data!B7="","",[1]source_data!B7))</f>
        <v>Armada of Women / Flotilla</v>
      </c>
      <c r="D6" t="str">
        <f>IF([1]source_data!D7="","",IF([1]source_data!A7="","",[1]source_data!A7))</f>
        <v>Sea Change</v>
      </c>
      <c r="E6" t="str">
        <f>IF([1]source_data!D7="","",IF([1]source_data!C7="","",[1]source_data!C7))</f>
        <v>Artistic Commission</v>
      </c>
      <c r="F6" t="str">
        <f>IF([1]source_data!D7="","",IF([1]source_data!N7="","",IF([1]source_data!N7="Yes","FRG010","")))</f>
        <v/>
      </c>
      <c r="G6" t="str">
        <f>IF([1]source_data!D7="","",[1]fixed_data!$B$2)</f>
        <v>GBP</v>
      </c>
      <c r="H6" s="2">
        <f>IF([1]source_data!D7="","",IF([1]source_data!H7="","",[1]source_data!H7))</f>
        <v>15500</v>
      </c>
      <c r="I6" s="3">
        <f>IF([1]source_data!D7="","",IF([1]source_data!I7="","",[1]source_data!I7))</f>
        <v>45065</v>
      </c>
      <c r="J6" s="3">
        <f>IF([1]source_data!D7="","",IF([1]source_data!J7="","",[1]source_data!J7))</f>
        <v>44987</v>
      </c>
      <c r="K6" s="3">
        <f>IF([1]source_data!D7="","",IF([1]source_data!K7="","",[1]source_data!K7))</f>
        <v>45107</v>
      </c>
      <c r="L6" t="str">
        <f>IF([1]source_data!D7="","",IF(AND(M6="",N6="",[1]source_data!G7=""),[1]fixed_data!$B$1&amp;"Org-"&amp;LOWER(SUBSTITUTE(B6," ","-")),IF([1]source_data!G7&lt;&gt;"",[1]source_data!G7,IF(M6="","GB-COH-"&amp;N6,IF(LEFT(M6,2)="SC","GB-SC-"&amp;M6,IF(AND(LEFT(M6,1)="1",LEN(M6)=6),"GB-NIC-"&amp;M6,IF(LEFT(M6,3)="NIC","GB-NIC-"&amp;SUBSTITUTE(M6,"NIC",""),IF(LEFT(M6,1)="X","GB-REV-"&amp;M6,"GB-CHC-"&amp;M6))))))))</f>
        <v>360G-GLA-GROUP-Org-melanie-manchot</v>
      </c>
      <c r="M6" t="str">
        <f>IF([1]source_data!D7="","",IF([1]source_data!E7="","",[1]source_data!E7))</f>
        <v/>
      </c>
      <c r="N6" t="str">
        <f>IF([1]source_data!D7="","",IF([1]source_data!F7="","",TEXT([1]source_data!F7,"00000000")))</f>
        <v/>
      </c>
      <c r="O6" t="str">
        <f>IF([1]source_data!D7="","",VLOOKUP(P6,[1]fixed_data!$A$7:$C$12,2,FALSE))</f>
        <v>GB-LAE-GLA-RD</v>
      </c>
      <c r="P6" t="str">
        <f>IF([1]source_data!D7="","",IF([1]source_data!T7="","",[1]source_data!T7))</f>
        <v xml:space="preserve">Royal Docks </v>
      </c>
      <c r="Q6" t="str">
        <f>IF([1]source_data!D7="","",IF(VLOOKUP(P6,[1]fixed_data!$A$7:$C$12,3,FALSE)=0,"",VLOOKUP(P6,[1]fixed_data!$A$7:$C$12,3,FALSE)))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6" t="str">
        <f>IF([1]source_data!D7="","",IF([1]source_data!O7="","",[1]source_data!O7))</f>
        <v/>
      </c>
      <c r="S6" t="str">
        <f>IF([1]source_data!D7="","",IF(R6="","",VLOOKUP([1]source_data!O7,[1]fixed_data!$A$15:$C$48,2,FALSE)))</f>
        <v/>
      </c>
      <c r="T6" t="str">
        <f>IF([1]source_data!D7="","",IF(R6="","",VLOOKUP([1]source_data!O7,[1]fixed_data!$A$15:$C$48,3,FALSE)))</f>
        <v/>
      </c>
      <c r="U6" t="str">
        <f>IF([1]source_data!D7="","",IF([1]source_data!P7="","",[1]source_data!P7))</f>
        <v/>
      </c>
      <c r="V6" t="str">
        <f>IF([1]source_data!D7="","",IF(U6="","",VLOOKUP([1]source_data!P7,[1]fixed_data!$A$15:$C$48,2,FALSE)))</f>
        <v/>
      </c>
      <c r="W6" t="str">
        <f>IF([1]source_data!D7="","",IF(U6="","",VLOOKUP([1]source_data!P7,[1]fixed_data!$A$15:$C$48,3,FALSE)))</f>
        <v/>
      </c>
      <c r="X6" t="str">
        <f>IF([1]source_data!D7="","",IF([1]source_data!Q7="","",[1]source_data!Q7))</f>
        <v/>
      </c>
      <c r="Y6" t="str">
        <f>IF([1]source_data!D7="","",IF(X6="","",VLOOKUP([1]source_data!Q7,[1]fixed_data!$A$15:$C$48,2,FALSE)))</f>
        <v/>
      </c>
      <c r="Z6" t="str">
        <f>IF([1]source_data!D7="","",IF(X6="","",VLOOKUP([1]source_data!Q7,[1]fixed_data!$A$15:$C$48,3,FALSE)))</f>
        <v/>
      </c>
      <c r="AA6" t="str">
        <f>IF([1]source_data!D7="","",IF([1]source_data!R7="","",[1]source_data!R7))</f>
        <v/>
      </c>
      <c r="AB6" t="str">
        <f>IF([1]source_data!D7="","",IF(AA6="","",VLOOKUP([1]source_data!R7,[1]fixed_data!$A$15:$C$48,2,FALSE)))</f>
        <v/>
      </c>
      <c r="AC6" t="str">
        <f>IF([1]source_data!D7="","",IF(AA6="","",VLOOKUP([1]source_data!R7,[1]fixed_data!$A$15:$C$48,3,FALSE)))</f>
        <v/>
      </c>
      <c r="AD6" t="str">
        <f>IF([1]source_data!D7="","",IF([1]source_data!S7="","",[1]source_data!S7))</f>
        <v/>
      </c>
      <c r="AE6" t="str">
        <f>IF([1]source_data!D7="","",IF(AD6="","",VLOOKUP([1]source_data!S7,[1]fixed_data!$A$15:$C$48,2,FALSE)))</f>
        <v/>
      </c>
      <c r="AF6" t="str">
        <f>IF([1]source_data!D7="","",IF(AD6="","",VLOOKUP([1]source_data!S7,[1]fixed_data!$A$15:$C$48,3,FALSE)))</f>
        <v/>
      </c>
      <c r="AG6" s="4">
        <f ca="1">IF([1]source_data!D7="","",[1]fixed_data!$B$3)</f>
        <v>45342</v>
      </c>
      <c r="AH6" t="str">
        <f>IF([1]source_data!D7="","",[1]fixed_data!$B$4)</f>
        <v>https://www.london.gov.uk/</v>
      </c>
      <c r="AI6" t="str">
        <f>IF([1]source_data!D7="","",IF([1]source_data!V7="","",[1]source_data!V7))</f>
        <v>DD2563</v>
      </c>
      <c r="AJ6" t="str">
        <f>IF([1]source_data!D7="","",IF([1]source_data!U7="","",[1]source_data!U7))</f>
        <v xml:space="preserve">Royal Docks </v>
      </c>
    </row>
    <row r="7" spans="1:36" x14ac:dyDescent="0.45">
      <c r="A7" s="1" t="str">
        <f>IF([1]source_data!D8="","",CONCATENATE([1]fixed_data!$B$1&amp;SUBSTITUTE(SUBSTITUTE(O7,"GB-LAE-GLA-",""),"GB-LAE-GLA","")&amp;"_"&amp;TEXT(ROW(A7)-1,"0000")&amp;"-"&amp;TEXT(I7,"yyyy-mm-dd")))</f>
        <v>360G-GLA-GROUP-RD_0006-2023-04-06</v>
      </c>
      <c r="B7" t="str">
        <f>IF([1]source_data!D8="","",IF([1]source_data!D8="","",[1]source_data!D8))</f>
        <v>Art in the Docks</v>
      </c>
      <c r="C7" t="str">
        <f>IF([1]source_data!D8="","",IF([1]source_data!B8="","",[1]source_data!B8))</f>
        <v>What A Load of Rubbish</v>
      </c>
      <c r="D7" t="str">
        <f>IF([1]source_data!D8="","",IF([1]source_data!A8="","",[1]source_data!A8))</f>
        <v>At the Docks Commissions</v>
      </c>
      <c r="E7" t="str">
        <f>IF([1]source_data!D8="","",IF([1]source_data!C8="","",[1]source_data!C8))</f>
        <v>Artistic Commission</v>
      </c>
      <c r="F7" t="str">
        <f>IF([1]source_data!D8="","",IF([1]source_data!N8="","",IF([1]source_data!N8="Yes","FRG010","")))</f>
        <v/>
      </c>
      <c r="G7" t="str">
        <f>IF([1]source_data!D8="","",[1]fixed_data!$B$2)</f>
        <v>GBP</v>
      </c>
      <c r="H7" s="2">
        <f>IF([1]source_data!D8="","",IF([1]source_data!H8="","",[1]source_data!H8))</f>
        <v>15000</v>
      </c>
      <c r="I7" s="3">
        <f>IF([1]source_data!D8="","",IF([1]source_data!I8="","",[1]source_data!I8))</f>
        <v>45022</v>
      </c>
      <c r="J7" s="3">
        <f>IF([1]source_data!D8="","",IF([1]source_data!J8="","",[1]source_data!J8))</f>
        <v>45022</v>
      </c>
      <c r="K7" s="3">
        <f>IF([1]source_data!D8="","",IF([1]source_data!K8="","",[1]source_data!K8))</f>
        <v>45199</v>
      </c>
      <c r="L7" t="str">
        <f>IF([1]source_data!D8="","",IF(AND(M7="",N7="",[1]source_data!G8=""),[1]fixed_data!$B$1&amp;"Org-"&amp;LOWER(SUBSTITUTE(B7," ","-")),IF([1]source_data!G8&lt;&gt;"",[1]source_data!G8,IF(M7="","GB-COH-"&amp;N7,IF(LEFT(M7,2)="SC","GB-SC-"&amp;M7,IF(AND(LEFT(M7,1)="1",LEN(M7)=6),"GB-NIC-"&amp;M7,IF(LEFT(M7,3)="NIC","GB-NIC-"&amp;SUBSTITUTE(M7,"NIC",""),IF(LEFT(M7,1)="X","GB-REV-"&amp;M7,"GB-CHC-"&amp;M7))))))))</f>
        <v>GB-COH-CIC 14149396</v>
      </c>
      <c r="M7" t="str">
        <f>IF([1]source_data!D8="","",IF([1]source_data!E8="","",[1]source_data!E8))</f>
        <v/>
      </c>
      <c r="N7" t="str">
        <f>IF([1]source_data!D8="","",IF([1]source_data!F8="","",TEXT([1]source_data!F8,"00000000")))</f>
        <v>CIC 14149396</v>
      </c>
      <c r="O7" t="str">
        <f>IF([1]source_data!D8="","",VLOOKUP(P7,[1]fixed_data!$A$7:$C$12,2,FALSE))</f>
        <v>GB-LAE-GLA-RD</v>
      </c>
      <c r="P7" t="str">
        <f>IF([1]source_data!D8="","",IF([1]source_data!T8="","",[1]source_data!T8))</f>
        <v xml:space="preserve">Royal Docks </v>
      </c>
      <c r="Q7" t="str">
        <f>IF([1]source_data!D8="","",IF(VLOOKUP(P7,[1]fixed_data!$A$7:$C$12,3,FALSE)=0,"",VLOOKUP(P7,[1]fixed_data!$A$7:$C$12,3,FALSE)))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7" t="str">
        <f>IF([1]source_data!D8="","",IF([1]source_data!O8="","",[1]source_data!O8))</f>
        <v>Newham</v>
      </c>
      <c r="S7" t="str">
        <f>IF([1]source_data!D8="","",IF(R7="","",VLOOKUP([1]source_data!O8,[1]fixed_data!$A$15:$C$48,2,FALSE)))</f>
        <v>E09000025</v>
      </c>
      <c r="T7" t="str">
        <f>IF([1]source_data!D8="","",IF(R7="","",VLOOKUP([1]source_data!O8,[1]fixed_data!$A$15:$C$48,3,FALSE)))</f>
        <v>LONB</v>
      </c>
      <c r="U7" t="str">
        <f>IF([1]source_data!D8="","",IF([1]source_data!P8="","",[1]source_data!P8))</f>
        <v/>
      </c>
      <c r="V7" t="str">
        <f>IF([1]source_data!D8="","",IF(U7="","",VLOOKUP([1]source_data!P8,[1]fixed_data!$A$15:$C$48,2,FALSE)))</f>
        <v/>
      </c>
      <c r="W7" t="str">
        <f>IF([1]source_data!D8="","",IF(U7="","",VLOOKUP([1]source_data!P8,[1]fixed_data!$A$15:$C$48,3,FALSE)))</f>
        <v/>
      </c>
      <c r="X7" t="str">
        <f>IF([1]source_data!D8="","",IF([1]source_data!Q8="","",[1]source_data!Q8))</f>
        <v/>
      </c>
      <c r="Y7" t="str">
        <f>IF([1]source_data!D8="","",IF(X7="","",VLOOKUP([1]source_data!Q8,[1]fixed_data!$A$15:$C$48,2,FALSE)))</f>
        <v/>
      </c>
      <c r="Z7" t="str">
        <f>IF([1]source_data!D8="","",IF(X7="","",VLOOKUP([1]source_data!Q8,[1]fixed_data!$A$15:$C$48,3,FALSE)))</f>
        <v/>
      </c>
      <c r="AA7" t="str">
        <f>IF([1]source_data!D8="","",IF([1]source_data!R8="","",[1]source_data!R8))</f>
        <v/>
      </c>
      <c r="AB7" t="str">
        <f>IF([1]source_data!D8="","",IF(AA7="","",VLOOKUP([1]source_data!R8,[1]fixed_data!$A$15:$C$48,2,FALSE)))</f>
        <v/>
      </c>
      <c r="AC7" t="str">
        <f>IF([1]source_data!D8="","",IF(AA7="","",VLOOKUP([1]source_data!R8,[1]fixed_data!$A$15:$C$48,3,FALSE)))</f>
        <v/>
      </c>
      <c r="AD7" t="str">
        <f>IF([1]source_data!D8="","",IF([1]source_data!S8="","",[1]source_data!S8))</f>
        <v/>
      </c>
      <c r="AE7" t="str">
        <f>IF([1]source_data!D8="","",IF(AD7="","",VLOOKUP([1]source_data!S8,[1]fixed_data!$A$15:$C$48,2,FALSE)))</f>
        <v/>
      </c>
      <c r="AF7" t="str">
        <f>IF([1]source_data!D8="","",IF(AD7="","",VLOOKUP([1]source_data!S8,[1]fixed_data!$A$15:$C$48,3,FALSE)))</f>
        <v/>
      </c>
      <c r="AG7" s="4">
        <f ca="1">IF([1]source_data!D8="","",[1]fixed_data!$B$3)</f>
        <v>45342</v>
      </c>
      <c r="AH7" t="str">
        <f>IF([1]source_data!D8="","",[1]fixed_data!$B$4)</f>
        <v>https://www.london.gov.uk/</v>
      </c>
      <c r="AI7" t="str">
        <f>IF([1]source_data!D8="","",IF([1]source_data!V8="","",[1]source_data!V8))</f>
        <v>DD2563</v>
      </c>
      <c r="AJ7" t="str">
        <f>IF([1]source_data!D8="","",IF([1]source_data!U8="","",[1]source_data!U8))</f>
        <v xml:space="preserve">Royal Docks </v>
      </c>
    </row>
    <row r="8" spans="1:36" x14ac:dyDescent="0.45">
      <c r="A8" s="1" t="str">
        <f>IF([1]source_data!D9="","",CONCATENATE([1]fixed_data!$B$1&amp;SUBSTITUTE(SUBSTITUTE(O8,"GB-LAE-GLA-",""),"GB-LAE-GLA","")&amp;"_"&amp;TEXT(ROW(A8)-1,"0000")&amp;"-"&amp;TEXT(I8,"yyyy-mm-dd")))</f>
        <v>360G-GLA-GROUP-RD_0007-2023-05-11</v>
      </c>
      <c r="B8" t="str">
        <f>IF([1]source_data!D9="","",IF([1]source_data!D9="","",[1]source_data!D9))</f>
        <v>Anna Berry</v>
      </c>
      <c r="C8" t="str">
        <f>IF([1]source_data!D9="","",IF([1]source_data!B9="","",[1]source_data!B9))</f>
        <v>Breathing Room</v>
      </c>
      <c r="D8" t="str">
        <f>IF([1]source_data!D9="","",IF([1]source_data!A9="","",[1]source_data!A9))</f>
        <v>At the Docks Commissions</v>
      </c>
      <c r="E8" t="str">
        <f>IF([1]source_data!D9="","",IF([1]source_data!C9="","",[1]source_data!C9))</f>
        <v>Artistic Commission</v>
      </c>
      <c r="F8" t="str">
        <f>IF([1]source_data!D9="","",IF([1]source_data!N9="","",IF([1]source_data!N9="Yes","FRG010","")))</f>
        <v/>
      </c>
      <c r="G8" t="str">
        <f>IF([1]source_data!D9="","",[1]fixed_data!$B$2)</f>
        <v>GBP</v>
      </c>
      <c r="H8" s="2">
        <f>IF([1]source_data!D9="","",IF([1]source_data!H9="","",[1]source_data!H9))</f>
        <v>15000</v>
      </c>
      <c r="I8" s="3">
        <f>IF([1]source_data!D9="","",IF([1]source_data!I9="","",[1]source_data!I9))</f>
        <v>45057</v>
      </c>
      <c r="J8" s="3">
        <f>IF([1]source_data!D9="","",IF([1]source_data!J9="","",[1]source_data!J9))</f>
        <v>45022</v>
      </c>
      <c r="K8" s="3">
        <f>IF([1]source_data!D9="","",IF([1]source_data!K9="","",[1]source_data!K9))</f>
        <v>45199</v>
      </c>
      <c r="L8" t="str">
        <f>IF([1]source_data!D9="","",IF(AND(M8="",N8="",[1]source_data!G9=""),[1]fixed_data!$B$1&amp;"Org-"&amp;LOWER(SUBSTITUTE(B8," ","-")),IF([1]source_data!G9&lt;&gt;"",[1]source_data!G9,IF(M8="","GB-COH-"&amp;N8,IF(LEFT(M8,2)="SC","GB-SC-"&amp;M8,IF(AND(LEFT(M8,1)="1",LEN(M8)=6),"GB-NIC-"&amp;M8,IF(LEFT(M8,3)="NIC","GB-NIC-"&amp;SUBSTITUTE(M8,"NIC",""),IF(LEFT(M8,1)="X","GB-REV-"&amp;M8,"GB-CHC-"&amp;M8))))))))</f>
        <v>360G-GLA-GROUP-Org-anna-berry</v>
      </c>
      <c r="M8" t="str">
        <f>IF([1]source_data!D9="","",IF([1]source_data!E9="","",[1]source_data!E9))</f>
        <v/>
      </c>
      <c r="N8" t="str">
        <f>IF([1]source_data!D9="","",IF([1]source_data!F9="","",TEXT([1]source_data!F9,"00000000")))</f>
        <v/>
      </c>
      <c r="O8" t="str">
        <f>IF([1]source_data!D9="","",VLOOKUP(P8,[1]fixed_data!$A$7:$C$12,2,FALSE))</f>
        <v>GB-LAE-GLA-RD</v>
      </c>
      <c r="P8" t="str">
        <f>IF([1]source_data!D9="","",IF([1]source_data!T9="","",[1]source_data!T9))</f>
        <v xml:space="preserve">Royal Docks </v>
      </c>
      <c r="Q8" t="str">
        <f>IF([1]source_data!D9="","",IF(VLOOKUP(P8,[1]fixed_data!$A$7:$C$12,3,FALSE)=0,"",VLOOKUP(P8,[1]fixed_data!$A$7:$C$12,3,FALSE)))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8" t="str">
        <f>IF([1]source_data!D9="","",IF([1]source_data!O9="","",[1]source_data!O9))</f>
        <v/>
      </c>
      <c r="S8" t="str">
        <f>IF([1]source_data!D9="","",IF(R8="","",VLOOKUP([1]source_data!O9,[1]fixed_data!$A$15:$C$48,2,FALSE)))</f>
        <v/>
      </c>
      <c r="T8" t="str">
        <f>IF([1]source_data!D9="","",IF(R8="","",VLOOKUP([1]source_data!O9,[1]fixed_data!$A$15:$C$48,3,FALSE)))</f>
        <v/>
      </c>
      <c r="U8" t="str">
        <f>IF([1]source_data!D9="","",IF([1]source_data!P9="","",[1]source_data!P9))</f>
        <v/>
      </c>
      <c r="V8" t="str">
        <f>IF([1]source_data!D9="","",IF(U8="","",VLOOKUP([1]source_data!P9,[1]fixed_data!$A$15:$C$48,2,FALSE)))</f>
        <v/>
      </c>
      <c r="W8" t="str">
        <f>IF([1]source_data!D9="","",IF(U8="","",VLOOKUP([1]source_data!P9,[1]fixed_data!$A$15:$C$48,3,FALSE)))</f>
        <v/>
      </c>
      <c r="X8" t="str">
        <f>IF([1]source_data!D9="","",IF([1]source_data!Q9="","",[1]source_data!Q9))</f>
        <v/>
      </c>
      <c r="Y8" t="str">
        <f>IF([1]source_data!D9="","",IF(X8="","",VLOOKUP([1]source_data!Q9,[1]fixed_data!$A$15:$C$48,2,FALSE)))</f>
        <v/>
      </c>
      <c r="Z8" t="str">
        <f>IF([1]source_data!D9="","",IF(X8="","",VLOOKUP([1]source_data!Q9,[1]fixed_data!$A$15:$C$48,3,FALSE)))</f>
        <v/>
      </c>
      <c r="AA8" t="str">
        <f>IF([1]source_data!D9="","",IF([1]source_data!R9="","",[1]source_data!R9))</f>
        <v/>
      </c>
      <c r="AB8" t="str">
        <f>IF([1]source_data!D9="","",IF(AA8="","",VLOOKUP([1]source_data!R9,[1]fixed_data!$A$15:$C$48,2,FALSE)))</f>
        <v/>
      </c>
      <c r="AC8" t="str">
        <f>IF([1]source_data!D9="","",IF(AA8="","",VLOOKUP([1]source_data!R9,[1]fixed_data!$A$15:$C$48,3,FALSE)))</f>
        <v/>
      </c>
      <c r="AD8" t="str">
        <f>IF([1]source_data!D9="","",IF([1]source_data!S9="","",[1]source_data!S9))</f>
        <v/>
      </c>
      <c r="AE8" t="str">
        <f>IF([1]source_data!D9="","",IF(AD8="","",VLOOKUP([1]source_data!S9,[1]fixed_data!$A$15:$C$48,2,FALSE)))</f>
        <v/>
      </c>
      <c r="AF8" t="str">
        <f>IF([1]source_data!D9="","",IF(AD8="","",VLOOKUP([1]source_data!S9,[1]fixed_data!$A$15:$C$48,3,FALSE)))</f>
        <v/>
      </c>
      <c r="AG8" s="4">
        <f ca="1">IF([1]source_data!D9="","",[1]fixed_data!$B$3)</f>
        <v>45342</v>
      </c>
      <c r="AH8" t="str">
        <f>IF([1]source_data!D9="","",[1]fixed_data!$B$4)</f>
        <v>https://www.london.gov.uk/</v>
      </c>
      <c r="AI8" t="str">
        <f>IF([1]source_data!D9="","",IF([1]source_data!V9="","",[1]source_data!V9))</f>
        <v>DD2563</v>
      </c>
      <c r="AJ8" t="str">
        <f>IF([1]source_data!D9="","",IF([1]source_data!U9="","",[1]source_data!U9))</f>
        <v xml:space="preserve">Royal Docks </v>
      </c>
    </row>
    <row r="9" spans="1:36" x14ac:dyDescent="0.45">
      <c r="A9" s="1" t="str">
        <f>IF([1]source_data!D10="","",CONCATENATE([1]fixed_data!$B$1&amp;SUBSTITUTE(SUBSTITUTE(O9,"GB-LAE-GLA-",""),"GB-LAE-GLA","")&amp;"_"&amp;TEXT(ROW(A9)-1,"0000")&amp;"-"&amp;TEXT(I9,"yyyy-mm-dd")))</f>
        <v>360G-GLA-GROUP-RD_0008-2023-04-10</v>
      </c>
      <c r="B9" t="str">
        <f>IF([1]source_data!D10="","",IF([1]source_data!D10="","",[1]source_data!D10))</f>
        <v>Natural Products Factory</v>
      </c>
      <c r="C9" t="str">
        <f>IF([1]source_data!D10="","",IF([1]source_data!B10="","",[1]source_data!B10))</f>
        <v>Nourish RD</v>
      </c>
      <c r="D9" t="str">
        <f>IF([1]source_data!D10="","",IF([1]source_data!A10="","",[1]source_data!A10))</f>
        <v>At the Docks Commissions</v>
      </c>
      <c r="E9" t="str">
        <f>IF([1]source_data!D10="","",IF([1]source_data!C10="","",[1]source_data!C10))</f>
        <v>Artistic Commission</v>
      </c>
      <c r="F9" t="str">
        <f>IF([1]source_data!D10="","",IF([1]source_data!N10="","",IF([1]source_data!N10="Yes","FRG010","")))</f>
        <v/>
      </c>
      <c r="G9" t="str">
        <f>IF([1]source_data!D10="","",[1]fixed_data!$B$2)</f>
        <v>GBP</v>
      </c>
      <c r="H9" s="2">
        <f>IF([1]source_data!D10="","",IF([1]source_data!H10="","",[1]source_data!H10))</f>
        <v>7500</v>
      </c>
      <c r="I9" s="3">
        <f>IF([1]source_data!D10="","",IF([1]source_data!I10="","",[1]source_data!I10))</f>
        <v>45026</v>
      </c>
      <c r="J9" s="3">
        <f>IF([1]source_data!D10="","",IF([1]source_data!J10="","",[1]source_data!J10))</f>
        <v>45022</v>
      </c>
      <c r="K9" s="3">
        <f>IF([1]source_data!D10="","",IF([1]source_data!K10="","",[1]source_data!K10))</f>
        <v>45199</v>
      </c>
      <c r="L9" t="str">
        <f>IF([1]source_data!D10="","",IF(AND(M9="",N9="",[1]source_data!G10=""),[1]fixed_data!$B$1&amp;"Org-"&amp;LOWER(SUBSTITUTE(B9," ","-")),IF([1]source_data!G10&lt;&gt;"",[1]source_data!G10,IF(M9="","GB-COH-"&amp;N9,IF(LEFT(M9,2)="SC","GB-SC-"&amp;M9,IF(AND(LEFT(M9,1)="1",LEN(M9)=6),"GB-NIC-"&amp;M9,IF(LEFT(M9,3)="NIC","GB-NIC-"&amp;SUBSTITUTE(M9,"NIC",""),IF(LEFT(M9,1)="X","GB-REV-"&amp;M9,"GB-CHC-"&amp;M9))))))))</f>
        <v>GB-COH-07783966</v>
      </c>
      <c r="M9" t="str">
        <f>IF([1]source_data!D10="","",IF([1]source_data!E10="","",[1]source_data!E10))</f>
        <v/>
      </c>
      <c r="N9" t="str">
        <f>IF([1]source_data!D10="","",IF([1]source_data!F10="","",TEXT([1]source_data!F10,"00000000")))</f>
        <v>07783966</v>
      </c>
      <c r="O9" t="str">
        <f>IF([1]source_data!D10="","",VLOOKUP(P9,[1]fixed_data!$A$7:$C$12,2,FALSE))</f>
        <v>GB-LAE-GLA-RD</v>
      </c>
      <c r="P9" t="str">
        <f>IF([1]source_data!D10="","",IF([1]source_data!T10="","",[1]source_data!T10))</f>
        <v xml:space="preserve">Royal Docks </v>
      </c>
      <c r="Q9" t="str">
        <f>IF([1]source_data!D10="","",IF(VLOOKUP(P9,[1]fixed_data!$A$7:$C$12,3,FALSE)=0,"",VLOOKUP(P9,[1]fixed_data!$A$7:$C$12,3,FALSE)))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9" t="str">
        <f>IF([1]source_data!D10="","",IF([1]source_data!O10="","",[1]source_data!O10))</f>
        <v/>
      </c>
      <c r="S9" t="str">
        <f>IF([1]source_data!D10="","",IF(R9="","",VLOOKUP([1]source_data!O10,[1]fixed_data!$A$15:$C$48,2,FALSE)))</f>
        <v/>
      </c>
      <c r="T9" t="str">
        <f>IF([1]source_data!D10="","",IF(R9="","",VLOOKUP([1]source_data!O10,[1]fixed_data!$A$15:$C$48,3,FALSE)))</f>
        <v/>
      </c>
      <c r="U9" t="str">
        <f>IF([1]source_data!D10="","",IF([1]source_data!P10="","",[1]source_data!P10))</f>
        <v/>
      </c>
      <c r="V9" t="str">
        <f>IF([1]source_data!D10="","",IF(U9="","",VLOOKUP([1]source_data!P10,[1]fixed_data!$A$15:$C$48,2,FALSE)))</f>
        <v/>
      </c>
      <c r="W9" t="str">
        <f>IF([1]source_data!D10="","",IF(U9="","",VLOOKUP([1]source_data!P10,[1]fixed_data!$A$15:$C$48,3,FALSE)))</f>
        <v/>
      </c>
      <c r="X9" t="str">
        <f>IF([1]source_data!D10="","",IF([1]source_data!Q10="","",[1]source_data!Q10))</f>
        <v/>
      </c>
      <c r="Y9" t="str">
        <f>IF([1]source_data!D10="","",IF(X9="","",VLOOKUP([1]source_data!Q10,[1]fixed_data!$A$15:$C$48,2,FALSE)))</f>
        <v/>
      </c>
      <c r="Z9" t="str">
        <f>IF([1]source_data!D10="","",IF(X9="","",VLOOKUP([1]source_data!Q10,[1]fixed_data!$A$15:$C$48,3,FALSE)))</f>
        <v/>
      </c>
      <c r="AA9" t="str">
        <f>IF([1]source_data!D10="","",IF([1]source_data!R10="","",[1]source_data!R10))</f>
        <v/>
      </c>
      <c r="AB9" t="str">
        <f>IF([1]source_data!D10="","",IF(AA9="","",VLOOKUP([1]source_data!R10,[1]fixed_data!$A$15:$C$48,2,FALSE)))</f>
        <v/>
      </c>
      <c r="AC9" t="str">
        <f>IF([1]source_data!D10="","",IF(AA9="","",VLOOKUP([1]source_data!R10,[1]fixed_data!$A$15:$C$48,3,FALSE)))</f>
        <v/>
      </c>
      <c r="AD9" t="str">
        <f>IF([1]source_data!D10="","",IF([1]source_data!S10="","",[1]source_data!S10))</f>
        <v/>
      </c>
      <c r="AE9" t="str">
        <f>IF([1]source_data!D10="","",IF(AD9="","",VLOOKUP([1]source_data!S10,[1]fixed_data!$A$15:$C$48,2,FALSE)))</f>
        <v/>
      </c>
      <c r="AF9" t="str">
        <f>IF([1]source_data!D10="","",IF(AD9="","",VLOOKUP([1]source_data!S10,[1]fixed_data!$A$15:$C$48,3,FALSE)))</f>
        <v/>
      </c>
      <c r="AG9" s="4">
        <f ca="1">IF([1]source_data!D10="","",[1]fixed_data!$B$3)</f>
        <v>45342</v>
      </c>
      <c r="AH9" t="str">
        <f>IF([1]source_data!D10="","",[1]fixed_data!$B$4)</f>
        <v>https://www.london.gov.uk/</v>
      </c>
      <c r="AI9" t="str">
        <f>IF([1]source_data!D10="","",IF([1]source_data!V10="","",[1]source_data!V10))</f>
        <v>DD2563</v>
      </c>
      <c r="AJ9" t="str">
        <f>IF([1]source_data!D10="","",IF([1]source_data!U10="","",[1]source_data!U10))</f>
        <v xml:space="preserve">Royal Docks </v>
      </c>
    </row>
    <row r="10" spans="1:36" x14ac:dyDescent="0.45">
      <c r="A10" s="1" t="str">
        <f>IF([1]source_data!D11="","",CONCATENATE([1]fixed_data!$B$1&amp;SUBSTITUTE(SUBSTITUTE(O10,"GB-LAE-GLA-",""),"GB-LAE-GLA","")&amp;"_"&amp;TEXT(ROW(A10)-1,"0000")&amp;"-"&amp;TEXT(I10,"yyyy-mm-dd")))</f>
        <v>360G-GLA-GROUP-RD_0009-2023-05-09</v>
      </c>
      <c r="B10" t="str">
        <f>IF([1]source_data!D11="","",IF([1]source_data!D11="","",[1]source_data!D11))</f>
        <v>Rosetta Arts</v>
      </c>
      <c r="C10" t="str">
        <f>IF([1]source_data!D11="","",IF([1]source_data!B11="","",[1]source_data!B11))</f>
        <v>Urban Gardening</v>
      </c>
      <c r="D10" t="str">
        <f>IF([1]source_data!D11="","",IF([1]source_data!A11="","",[1]source_data!A11))</f>
        <v>At the Docks Commissions</v>
      </c>
      <c r="E10" t="str">
        <f>IF([1]source_data!D11="","",IF([1]source_data!C11="","",[1]source_data!C11))</f>
        <v>Artistic Commission</v>
      </c>
      <c r="F10" t="str">
        <f>IF([1]source_data!D11="","",IF([1]source_data!N11="","",IF([1]source_data!N11="Yes","FRG010","")))</f>
        <v/>
      </c>
      <c r="G10" t="str">
        <f>IF([1]source_data!D11="","",[1]fixed_data!$B$2)</f>
        <v>GBP</v>
      </c>
      <c r="H10" s="2">
        <f>IF([1]source_data!D11="","",IF([1]source_data!H11="","",[1]source_data!H11))</f>
        <v>8000</v>
      </c>
      <c r="I10" s="3">
        <f>IF([1]source_data!D11="","",IF([1]source_data!I11="","",[1]source_data!I11))</f>
        <v>45055</v>
      </c>
      <c r="J10" s="3">
        <f>IF([1]source_data!D11="","",IF([1]source_data!J11="","",[1]source_data!J11))</f>
        <v>45022</v>
      </c>
      <c r="K10" s="3">
        <f>IF([1]source_data!D11="","",IF([1]source_data!K11="","",[1]source_data!K11))</f>
        <v>45199</v>
      </c>
      <c r="L10" t="str">
        <f>IF([1]source_data!D11="","",IF(AND(M10="",N10="",[1]source_data!G11=""),[1]fixed_data!$B$1&amp;"Org-"&amp;LOWER(SUBSTITUTE(B10," ","-")),IF([1]source_data!G11&lt;&gt;"",[1]source_data!G11,IF(M10="","GB-COH-"&amp;N10,IF(LEFT(M10,2)="SC","GB-SC-"&amp;M10,IF(AND(LEFT(M10,1)="1",LEN(M10)=6),"GB-NIC-"&amp;M10,IF(LEFT(M10,3)="NIC","GB-NIC-"&amp;SUBSTITUTE(M10,"NIC",""),IF(LEFT(M10,1)="X","GB-REV-"&amp;M10,"GB-CHC-"&amp;M10))))))))</f>
        <v>GB-CHC-1177462</v>
      </c>
      <c r="M10">
        <f>IF([1]source_data!D11="","",IF([1]source_data!E11="","",[1]source_data!E11))</f>
        <v>1177462</v>
      </c>
      <c r="N10" t="str">
        <f>IF([1]source_data!D11="","",IF([1]source_data!F11="","",TEXT([1]source_data!F11,"00000000")))</f>
        <v/>
      </c>
      <c r="O10" t="str">
        <f>IF([1]source_data!D11="","",VLOOKUP(P10,[1]fixed_data!$A$7:$C$12,2,FALSE))</f>
        <v>GB-LAE-GLA-RD</v>
      </c>
      <c r="P10" t="str">
        <f>IF([1]source_data!D11="","",IF([1]source_data!T11="","",[1]source_data!T11))</f>
        <v xml:space="preserve">Royal Docks </v>
      </c>
      <c r="Q10" t="str">
        <f>IF([1]source_data!D11="","",IF(VLOOKUP(P10,[1]fixed_data!$A$7:$C$12,3,FALSE)=0,"",VLOOKUP(P10,[1]fixed_data!$A$7:$C$12,3,FALSE)))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10" t="str">
        <f>IF([1]source_data!D11="","",IF([1]source_data!O11="","",[1]source_data!O11))</f>
        <v/>
      </c>
      <c r="S10" t="str">
        <f>IF([1]source_data!D11="","",IF(R10="","",VLOOKUP([1]source_data!O11,[1]fixed_data!$A$15:$C$48,2,FALSE)))</f>
        <v/>
      </c>
      <c r="T10" t="str">
        <f>IF([1]source_data!D11="","",IF(R10="","",VLOOKUP([1]source_data!O11,[1]fixed_data!$A$15:$C$48,3,FALSE)))</f>
        <v/>
      </c>
      <c r="U10" t="str">
        <f>IF([1]source_data!D11="","",IF([1]source_data!P11="","",[1]source_data!P11))</f>
        <v/>
      </c>
      <c r="V10" t="str">
        <f>IF([1]source_data!D11="","",IF(U10="","",VLOOKUP([1]source_data!P11,[1]fixed_data!$A$15:$C$48,2,FALSE)))</f>
        <v/>
      </c>
      <c r="W10" t="str">
        <f>IF([1]source_data!D11="","",IF(U10="","",VLOOKUP([1]source_data!P11,[1]fixed_data!$A$15:$C$48,3,FALSE)))</f>
        <v/>
      </c>
      <c r="X10" t="str">
        <f>IF([1]source_data!D11="","",IF([1]source_data!Q11="","",[1]source_data!Q11))</f>
        <v/>
      </c>
      <c r="Y10" t="str">
        <f>IF([1]source_data!D11="","",IF(X10="","",VLOOKUP([1]source_data!Q11,[1]fixed_data!$A$15:$C$48,2,FALSE)))</f>
        <v/>
      </c>
      <c r="Z10" t="str">
        <f>IF([1]source_data!D11="","",IF(X10="","",VLOOKUP([1]source_data!Q11,[1]fixed_data!$A$15:$C$48,3,FALSE)))</f>
        <v/>
      </c>
      <c r="AA10" t="str">
        <f>IF([1]source_data!D11="","",IF([1]source_data!R11="","",[1]source_data!R11))</f>
        <v/>
      </c>
      <c r="AB10" t="str">
        <f>IF([1]source_data!D11="","",IF(AA10="","",VLOOKUP([1]source_data!R11,[1]fixed_data!$A$15:$C$48,2,FALSE)))</f>
        <v/>
      </c>
      <c r="AC10" t="str">
        <f>IF([1]source_data!D11="","",IF(AA10="","",VLOOKUP([1]source_data!R11,[1]fixed_data!$A$15:$C$48,3,FALSE)))</f>
        <v/>
      </c>
      <c r="AD10" t="str">
        <f>IF([1]source_data!D11="","",IF([1]source_data!S11="","",[1]source_data!S11))</f>
        <v/>
      </c>
      <c r="AE10" t="str">
        <f>IF([1]source_data!D11="","",IF(AD10="","",VLOOKUP([1]source_data!S11,[1]fixed_data!$A$15:$C$48,2,FALSE)))</f>
        <v/>
      </c>
      <c r="AF10" t="str">
        <f>IF([1]source_data!D11="","",IF(AD10="","",VLOOKUP([1]source_data!S11,[1]fixed_data!$A$15:$C$48,3,FALSE)))</f>
        <v/>
      </c>
      <c r="AG10" s="4">
        <f ca="1">IF([1]source_data!D11="","",[1]fixed_data!$B$3)</f>
        <v>45342</v>
      </c>
      <c r="AH10" t="str">
        <f>IF([1]source_data!D11="","",[1]fixed_data!$B$4)</f>
        <v>https://www.london.gov.uk/</v>
      </c>
      <c r="AI10" t="str">
        <f>IF([1]source_data!D11="","",IF([1]source_data!V11="","",[1]source_data!V11))</f>
        <v>DD2563</v>
      </c>
      <c r="AJ10" t="str">
        <f>IF([1]source_data!D11="","",IF([1]source_data!U11="","",[1]source_data!U11))</f>
        <v xml:space="preserve">Royal Docks </v>
      </c>
    </row>
    <row r="11" spans="1:36" x14ac:dyDescent="0.45">
      <c r="A11" s="1" t="str">
        <f>IF([1]source_data!D12="","",CONCATENATE([1]fixed_data!$B$1&amp;SUBSTITUTE(SUBSTITUTE(O11,"GB-LAE-GLA-",""),"GB-LAE-GLA","")&amp;"_"&amp;TEXT(ROW(A11)-1,"0000")&amp;"-"&amp;TEXT(I11,"yyyy-mm-dd")))</f>
        <v>360G-GLA-GROUP-RD_0010-2023-05-04</v>
      </c>
      <c r="B11" t="str">
        <f>IF([1]source_data!D12="","",IF([1]source_data!D12="","",[1]source_data!D12))</f>
        <v>Jack Wates</v>
      </c>
      <c r="C11" t="str">
        <f>IF([1]source_data!D12="","",IF([1]source_data!B12="","",[1]source_data!B12))</f>
        <v>Thames Barrier Park Maze</v>
      </c>
      <c r="D11" t="str">
        <f>IF([1]source_data!D12="","",IF([1]source_data!A12="","",[1]source_data!A12))</f>
        <v>At the Docks Commissions</v>
      </c>
      <c r="E11" t="str">
        <f>IF([1]source_data!D12="","",IF([1]source_data!C12="","",[1]source_data!C12))</f>
        <v>Artistic Commission</v>
      </c>
      <c r="F11" t="str">
        <f>IF([1]source_data!D12="","",IF([1]source_data!N12="","",IF([1]source_data!N12="Yes","FRG010","")))</f>
        <v/>
      </c>
      <c r="G11" t="str">
        <f>IF([1]source_data!D12="","",[1]fixed_data!$B$2)</f>
        <v>GBP</v>
      </c>
      <c r="H11" s="2">
        <f>IF([1]source_data!D12="","",IF([1]source_data!H12="","",[1]source_data!H12))</f>
        <v>10000</v>
      </c>
      <c r="I11" s="3">
        <f>IF([1]source_data!D12="","",IF([1]source_data!I12="","",[1]source_data!I12))</f>
        <v>45050</v>
      </c>
      <c r="J11" s="3">
        <f>IF([1]source_data!D12="","",IF([1]source_data!J12="","",[1]source_data!J12))</f>
        <v>45022</v>
      </c>
      <c r="K11" s="3">
        <f>IF([1]source_data!D12="","",IF([1]source_data!K12="","",[1]source_data!K12))</f>
        <v>45199</v>
      </c>
      <c r="L11" t="str">
        <f>IF([1]source_data!D12="","",IF(AND(M11="",N11="",[1]source_data!G12=""),[1]fixed_data!$B$1&amp;"Org-"&amp;LOWER(SUBSTITUTE(B11," ","-")),IF([1]source_data!G12&lt;&gt;"",[1]source_data!G12,IF(M11="","GB-COH-"&amp;N11,IF(LEFT(M11,2)="SC","GB-SC-"&amp;M11,IF(AND(LEFT(M11,1)="1",LEN(M11)=6),"GB-NIC-"&amp;M11,IF(LEFT(M11,3)="NIC","GB-NIC-"&amp;SUBSTITUTE(M11,"NIC",""),IF(LEFT(M11,1)="X","GB-REV-"&amp;M11,"GB-CHC-"&amp;M11))))))))</f>
        <v>GB-COH-10298383</v>
      </c>
      <c r="M11" t="str">
        <f>IF([1]source_data!D12="","",IF([1]source_data!E12="","",[1]source_data!E12))</f>
        <v/>
      </c>
      <c r="N11" t="str">
        <f>IF([1]source_data!D12="","",IF([1]source_data!F12="","",TEXT([1]source_data!F12,"00000000")))</f>
        <v>10298383</v>
      </c>
      <c r="O11" t="str">
        <f>IF([1]source_data!D12="","",VLOOKUP(P11,[1]fixed_data!$A$7:$C$12,2,FALSE))</f>
        <v>GB-LAE-GLA-RD</v>
      </c>
      <c r="P11" t="str">
        <f>IF([1]source_data!D12="","",IF([1]source_data!T12="","",[1]source_data!T12))</f>
        <v xml:space="preserve">Royal Docks </v>
      </c>
      <c r="Q11" t="str">
        <f>IF([1]source_data!D12="","",IF(VLOOKUP(P11,[1]fixed_data!$A$7:$C$12,3,FALSE)=0,"",VLOOKUP(P11,[1]fixed_data!$A$7:$C$12,3,FALSE)))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11" t="str">
        <f>IF([1]source_data!D12="","",IF([1]source_data!O12="","",[1]source_data!O12))</f>
        <v/>
      </c>
      <c r="S11" t="str">
        <f>IF([1]source_data!D12="","",IF(R11="","",VLOOKUP([1]source_data!O12,[1]fixed_data!$A$15:$C$48,2,FALSE)))</f>
        <v/>
      </c>
      <c r="T11" t="str">
        <f>IF([1]source_data!D12="","",IF(R11="","",VLOOKUP([1]source_data!O12,[1]fixed_data!$A$15:$C$48,3,FALSE)))</f>
        <v/>
      </c>
      <c r="U11" t="str">
        <f>IF([1]source_data!D12="","",IF([1]source_data!P12="","",[1]source_data!P12))</f>
        <v/>
      </c>
      <c r="V11" t="str">
        <f>IF([1]source_data!D12="","",IF(U11="","",VLOOKUP([1]source_data!P12,[1]fixed_data!$A$15:$C$48,2,FALSE)))</f>
        <v/>
      </c>
      <c r="W11" t="str">
        <f>IF([1]source_data!D12="","",IF(U11="","",VLOOKUP([1]source_data!P12,[1]fixed_data!$A$15:$C$48,3,FALSE)))</f>
        <v/>
      </c>
      <c r="X11" t="str">
        <f>IF([1]source_data!D12="","",IF([1]source_data!Q12="","",[1]source_data!Q12))</f>
        <v/>
      </c>
      <c r="Y11" t="str">
        <f>IF([1]source_data!D12="","",IF(X11="","",VLOOKUP([1]source_data!Q12,[1]fixed_data!$A$15:$C$48,2,FALSE)))</f>
        <v/>
      </c>
      <c r="Z11" t="str">
        <f>IF([1]source_data!D12="","",IF(X11="","",VLOOKUP([1]source_data!Q12,[1]fixed_data!$A$15:$C$48,3,FALSE)))</f>
        <v/>
      </c>
      <c r="AA11" t="str">
        <f>IF([1]source_data!D12="","",IF([1]source_data!R12="","",[1]source_data!R12))</f>
        <v/>
      </c>
      <c r="AB11" t="str">
        <f>IF([1]source_data!D12="","",IF(AA11="","",VLOOKUP([1]source_data!R12,[1]fixed_data!$A$15:$C$48,2,FALSE)))</f>
        <v/>
      </c>
      <c r="AC11" t="str">
        <f>IF([1]source_data!D12="","",IF(AA11="","",VLOOKUP([1]source_data!R12,[1]fixed_data!$A$15:$C$48,3,FALSE)))</f>
        <v/>
      </c>
      <c r="AD11" t="str">
        <f>IF([1]source_data!D12="","",IF([1]source_data!S12="","",[1]source_data!S12))</f>
        <v/>
      </c>
      <c r="AE11" t="str">
        <f>IF([1]source_data!D12="","",IF(AD11="","",VLOOKUP([1]source_data!S12,[1]fixed_data!$A$15:$C$48,2,FALSE)))</f>
        <v/>
      </c>
      <c r="AF11" t="str">
        <f>IF([1]source_data!D12="","",IF(AD11="","",VLOOKUP([1]source_data!S12,[1]fixed_data!$A$15:$C$48,3,FALSE)))</f>
        <v/>
      </c>
      <c r="AG11" s="4">
        <f ca="1">IF([1]source_data!D12="","",[1]fixed_data!$B$3)</f>
        <v>45342</v>
      </c>
      <c r="AH11" t="str">
        <f>IF([1]source_data!D12="","",[1]fixed_data!$B$4)</f>
        <v>https://www.london.gov.uk/</v>
      </c>
      <c r="AI11" t="str">
        <f>IF([1]source_data!D12="","",IF([1]source_data!V12="","",[1]source_data!V12))</f>
        <v>DD2563</v>
      </c>
      <c r="AJ11" t="str">
        <f>IF([1]source_data!D12="","",IF([1]source_data!U12="","",[1]source_data!U12))</f>
        <v xml:space="preserve">Royal Docks </v>
      </c>
    </row>
    <row r="12" spans="1:36" x14ac:dyDescent="0.45">
      <c r="A12" s="1" t="str">
        <f>IF([1]source_data!D13="","",CONCATENATE([1]fixed_data!$B$1&amp;SUBSTITUTE(SUBSTITUTE(O12,"GB-LAE-GLA-",""),"GB-LAE-GLA","")&amp;"_"&amp;TEXT(ROW(A12)-1,"0000")&amp;"-"&amp;TEXT(I12,"yyyy-mm-dd")))</f>
        <v>360G-GLA-GROUP-RD_0011-2023-04-14</v>
      </c>
      <c r="B12" t="str">
        <f>IF([1]source_data!D13="","",IF([1]source_data!D13="","",[1]source_data!D13))</f>
        <v>Greenhouse Theatre</v>
      </c>
      <c r="C12" t="str">
        <f>IF([1]source_data!D13="","",IF([1]source_data!B13="","",[1]source_data!B13))</f>
        <v>Sustainability Youth Festival</v>
      </c>
      <c r="D12" t="str">
        <f>IF([1]source_data!D13="","",IF([1]source_data!A13="","",[1]source_data!A13))</f>
        <v>At the Docks Commissions</v>
      </c>
      <c r="E12" t="str">
        <f>IF([1]source_data!D13="","",IF([1]source_data!C13="","",[1]source_data!C13))</f>
        <v>Artistic Commission</v>
      </c>
      <c r="F12" t="str">
        <f>IF([1]source_data!D13="","",IF([1]source_data!N13="","",IF([1]source_data!N13="Yes","FRG010","")))</f>
        <v/>
      </c>
      <c r="G12" t="str">
        <f>IF([1]source_data!D13="","",[1]fixed_data!$B$2)</f>
        <v>GBP</v>
      </c>
      <c r="H12" s="2">
        <f>IF([1]source_data!D13="","",IF([1]source_data!H13="","",[1]source_data!H13))</f>
        <v>9000</v>
      </c>
      <c r="I12" s="3">
        <f>IF([1]source_data!D13="","",IF([1]source_data!I13="","",[1]source_data!I13))</f>
        <v>45030</v>
      </c>
      <c r="J12" s="3">
        <f>IF([1]source_data!D13="","",IF([1]source_data!J13="","",[1]source_data!J13))</f>
        <v>45022</v>
      </c>
      <c r="K12" s="3">
        <f>IF([1]source_data!D13="","",IF([1]source_data!K13="","",[1]source_data!K13))</f>
        <v>45168</v>
      </c>
      <c r="L12" t="str">
        <f>IF([1]source_data!D13="","",IF(AND(M12="",N12="",[1]source_data!G13=""),[1]fixed_data!$B$1&amp;"Org-"&amp;LOWER(SUBSTITUTE(B12," ","-")),IF([1]source_data!G13&lt;&gt;"",[1]source_data!G13,IF(M12="","GB-COH-"&amp;N12,IF(LEFT(M12,2)="SC","GB-SC-"&amp;M12,IF(AND(LEFT(M12,1)="1",LEN(M12)=6),"GB-NIC-"&amp;M12,IF(LEFT(M12,3)="NIC","GB-NIC-"&amp;SUBSTITUTE(M12,"NIC",""),IF(LEFT(M12,1)="X","GB-REV-"&amp;M12,"GB-CHC-"&amp;M12))))))))</f>
        <v>GB-COH-10715098</v>
      </c>
      <c r="M12" t="str">
        <f>IF([1]source_data!D13="","",IF([1]source_data!E13="","",[1]source_data!E13))</f>
        <v/>
      </c>
      <c r="N12" t="str">
        <f>IF([1]source_data!D13="","",IF([1]source_data!F13="","",TEXT([1]source_data!F13,"00000000")))</f>
        <v>10715098</v>
      </c>
      <c r="O12" t="str">
        <f>IF([1]source_data!D13="","",VLOOKUP(P12,[1]fixed_data!$A$7:$C$12,2,FALSE))</f>
        <v>GB-LAE-GLA-RD</v>
      </c>
      <c r="P12" t="str">
        <f>IF([1]source_data!D13="","",IF([1]source_data!T13="","",[1]source_data!T13))</f>
        <v xml:space="preserve">Royal Docks </v>
      </c>
      <c r="Q12" t="str">
        <f>IF([1]source_data!D13="","",IF(VLOOKUP(P12,[1]fixed_data!$A$7:$C$12,3,FALSE)=0,"",VLOOKUP(P12,[1]fixed_data!$A$7:$C$12,3,FALSE)))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12" t="str">
        <f>IF([1]source_data!D13="","",IF([1]source_data!O13="","",[1]source_data!O13))</f>
        <v/>
      </c>
      <c r="S12" t="str">
        <f>IF([1]source_data!D13="","",IF(R12="","",VLOOKUP([1]source_data!O13,[1]fixed_data!$A$15:$C$48,2,FALSE)))</f>
        <v/>
      </c>
      <c r="T12" t="str">
        <f>IF([1]source_data!D13="","",IF(R12="","",VLOOKUP([1]source_data!O13,[1]fixed_data!$A$15:$C$48,3,FALSE)))</f>
        <v/>
      </c>
      <c r="U12" t="str">
        <f>IF([1]source_data!D13="","",IF([1]source_data!P13="","",[1]source_data!P13))</f>
        <v/>
      </c>
      <c r="V12" t="str">
        <f>IF([1]source_data!D13="","",IF(U12="","",VLOOKUP([1]source_data!P13,[1]fixed_data!$A$15:$C$48,2,FALSE)))</f>
        <v/>
      </c>
      <c r="W12" t="str">
        <f>IF([1]source_data!D13="","",IF(U12="","",VLOOKUP([1]source_data!P13,[1]fixed_data!$A$15:$C$48,3,FALSE)))</f>
        <v/>
      </c>
      <c r="X12" t="str">
        <f>IF([1]source_data!D13="","",IF([1]source_data!Q13="","",[1]source_data!Q13))</f>
        <v/>
      </c>
      <c r="Y12" t="str">
        <f>IF([1]source_data!D13="","",IF(X12="","",VLOOKUP([1]source_data!Q13,[1]fixed_data!$A$15:$C$48,2,FALSE)))</f>
        <v/>
      </c>
      <c r="Z12" t="str">
        <f>IF([1]source_data!D13="","",IF(X12="","",VLOOKUP([1]source_data!Q13,[1]fixed_data!$A$15:$C$48,3,FALSE)))</f>
        <v/>
      </c>
      <c r="AA12" t="str">
        <f>IF([1]source_data!D13="","",IF([1]source_data!R13="","",[1]source_data!R13))</f>
        <v/>
      </c>
      <c r="AB12" t="str">
        <f>IF([1]source_data!D13="","",IF(AA12="","",VLOOKUP([1]source_data!R13,[1]fixed_data!$A$15:$C$48,2,FALSE)))</f>
        <v/>
      </c>
      <c r="AC12" t="str">
        <f>IF([1]source_data!D13="","",IF(AA12="","",VLOOKUP([1]source_data!R13,[1]fixed_data!$A$15:$C$48,3,FALSE)))</f>
        <v/>
      </c>
      <c r="AD12" t="str">
        <f>IF([1]source_data!D13="","",IF([1]source_data!S13="","",[1]source_data!S13))</f>
        <v/>
      </c>
      <c r="AE12" t="str">
        <f>IF([1]source_data!D13="","",IF(AD12="","",VLOOKUP([1]source_data!S13,[1]fixed_data!$A$15:$C$48,2,FALSE)))</f>
        <v/>
      </c>
      <c r="AF12" t="str">
        <f>IF([1]source_data!D13="","",IF(AD12="","",VLOOKUP([1]source_data!S13,[1]fixed_data!$A$15:$C$48,3,FALSE)))</f>
        <v/>
      </c>
      <c r="AG12" s="4">
        <f ca="1">IF([1]source_data!D13="","",[1]fixed_data!$B$3)</f>
        <v>45342</v>
      </c>
      <c r="AH12" t="str">
        <f>IF([1]source_data!D13="","",[1]fixed_data!$B$4)</f>
        <v>https://www.london.gov.uk/</v>
      </c>
      <c r="AI12" t="str">
        <f>IF([1]source_data!D13="","",IF([1]source_data!V13="","",[1]source_data!V13))</f>
        <v>DD2563</v>
      </c>
      <c r="AJ12" t="str">
        <f>IF([1]source_data!D13="","",IF([1]source_data!U13="","",[1]source_data!U13))</f>
        <v xml:space="preserve">Royal Docks </v>
      </c>
    </row>
    <row r="13" spans="1:36" x14ac:dyDescent="0.45">
      <c r="A13" s="1" t="str">
        <f>IF([1]source_data!D14="","",CONCATENATE([1]fixed_data!$B$1&amp;SUBSTITUTE(SUBSTITUTE(O13,"GB-LAE-GLA-",""),"GB-LAE-GLA","")&amp;"_"&amp;TEXT(ROW(A13)-1,"0000")&amp;"-"&amp;TEXT(I13,"yyyy-mm-dd")))</f>
        <v>360G-GLA-GROUP-RD_0012-2023-04-14</v>
      </c>
      <c r="B13" t="str">
        <f>IF([1]source_data!D14="","",IF([1]source_data!D14="","",[1]source_data!D14))</f>
        <v>Yinka Thomas</v>
      </c>
      <c r="C13" t="str">
        <f>IF([1]source_data!D14="","",IF([1]source_data!B14="","",[1]source_data!B14))</f>
        <v>WheelStyle workshops</v>
      </c>
      <c r="D13" t="str">
        <f>IF([1]source_data!D14="","",IF([1]source_data!A14="","",[1]source_data!A14))</f>
        <v>At the Docks Commissions</v>
      </c>
      <c r="E13" t="str">
        <f>IF([1]source_data!D14="","",IF([1]source_data!C14="","",[1]source_data!C14))</f>
        <v>Artistic Commission</v>
      </c>
      <c r="F13" t="str">
        <f>IF([1]source_data!D14="","",IF([1]source_data!N14="","",IF([1]source_data!N14="Yes","FRG010","")))</f>
        <v/>
      </c>
      <c r="G13" t="str">
        <f>IF([1]source_data!D14="","",[1]fixed_data!$B$2)</f>
        <v>GBP</v>
      </c>
      <c r="H13" s="2">
        <f>IF([1]source_data!D14="","",IF([1]source_data!H14="","",[1]source_data!H14))</f>
        <v>3000</v>
      </c>
      <c r="I13" s="3">
        <f>IF([1]source_data!D14="","",IF([1]source_data!I14="","",[1]source_data!I14))</f>
        <v>45030</v>
      </c>
      <c r="J13" s="3">
        <f>IF([1]source_data!D14="","",IF([1]source_data!J14="","",[1]source_data!J14))</f>
        <v>45022</v>
      </c>
      <c r="K13" s="3">
        <f>IF([1]source_data!D14="","",IF([1]source_data!K14="","",[1]source_data!K14))</f>
        <v>45168</v>
      </c>
      <c r="L13" t="str">
        <f>IF([1]source_data!D14="","",IF(AND(M13="",N13="",[1]source_data!G14=""),[1]fixed_data!$B$1&amp;"Org-"&amp;LOWER(SUBSTITUTE(B13," ","-")),IF([1]source_data!G14&lt;&gt;"",[1]source_data!G14,IF(M13="","GB-COH-"&amp;N13,IF(LEFT(M13,2)="SC","GB-SC-"&amp;M13,IF(AND(LEFT(M13,1)="1",LEN(M13)=6),"GB-NIC-"&amp;M13,IF(LEFT(M13,3)="NIC","GB-NIC-"&amp;SUBSTITUTE(M13,"NIC",""),IF(LEFT(M13,1)="X","GB-REV-"&amp;M13,"GB-CHC-"&amp;M13))))))))</f>
        <v>360G-GLA-GROUP-Org-yinka-thomas</v>
      </c>
      <c r="M13" t="str">
        <f>IF([1]source_data!D14="","",IF([1]source_data!E14="","",[1]source_data!E14))</f>
        <v/>
      </c>
      <c r="N13" t="str">
        <f>IF([1]source_data!D14="","",IF([1]source_data!F14="","",TEXT([1]source_data!F14,"00000000")))</f>
        <v/>
      </c>
      <c r="O13" t="str">
        <f>IF([1]source_data!D14="","",VLOOKUP(P13,[1]fixed_data!$A$7:$C$12,2,FALSE))</f>
        <v>GB-LAE-GLA-RD</v>
      </c>
      <c r="P13" t="str">
        <f>IF([1]source_data!D14="","",IF([1]source_data!T14="","",[1]source_data!T14))</f>
        <v xml:space="preserve">Royal Docks </v>
      </c>
      <c r="Q13" t="str">
        <f>IF([1]source_data!D14="","",IF(VLOOKUP(P13,[1]fixed_data!$A$7:$C$12,3,FALSE)=0,"",VLOOKUP(P13,[1]fixed_data!$A$7:$C$12,3,FALSE)))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13" t="str">
        <f>IF([1]source_data!D14="","",IF([1]source_data!O14="","",[1]source_data!O14))</f>
        <v/>
      </c>
      <c r="S13" t="str">
        <f>IF([1]source_data!D14="","",IF(R13="","",VLOOKUP([1]source_data!O14,[1]fixed_data!$A$15:$C$48,2,FALSE)))</f>
        <v/>
      </c>
      <c r="T13" t="str">
        <f>IF([1]source_data!D14="","",IF(R13="","",VLOOKUP([1]source_data!O14,[1]fixed_data!$A$15:$C$48,3,FALSE)))</f>
        <v/>
      </c>
      <c r="U13" t="str">
        <f>IF([1]source_data!D14="","",IF([1]source_data!P14="","",[1]source_data!P14))</f>
        <v/>
      </c>
      <c r="V13" t="str">
        <f>IF([1]source_data!D14="","",IF(U13="","",VLOOKUP([1]source_data!P14,[1]fixed_data!$A$15:$C$48,2,FALSE)))</f>
        <v/>
      </c>
      <c r="W13" t="str">
        <f>IF([1]source_data!D14="","",IF(U13="","",VLOOKUP([1]source_data!P14,[1]fixed_data!$A$15:$C$48,3,FALSE)))</f>
        <v/>
      </c>
      <c r="X13" t="str">
        <f>IF([1]source_data!D14="","",IF([1]source_data!Q14="","",[1]source_data!Q14))</f>
        <v/>
      </c>
      <c r="Y13" t="str">
        <f>IF([1]source_data!D14="","",IF(X13="","",VLOOKUP([1]source_data!Q14,[1]fixed_data!$A$15:$C$48,2,FALSE)))</f>
        <v/>
      </c>
      <c r="Z13" t="str">
        <f>IF([1]source_data!D14="","",IF(X13="","",VLOOKUP([1]source_data!Q14,[1]fixed_data!$A$15:$C$48,3,FALSE)))</f>
        <v/>
      </c>
      <c r="AA13" t="str">
        <f>IF([1]source_data!D14="","",IF([1]source_data!R14="","",[1]source_data!R14))</f>
        <v/>
      </c>
      <c r="AB13" t="str">
        <f>IF([1]source_data!D14="","",IF(AA13="","",VLOOKUP([1]source_data!R14,[1]fixed_data!$A$15:$C$48,2,FALSE)))</f>
        <v/>
      </c>
      <c r="AC13" t="str">
        <f>IF([1]source_data!D14="","",IF(AA13="","",VLOOKUP([1]source_data!R14,[1]fixed_data!$A$15:$C$48,3,FALSE)))</f>
        <v/>
      </c>
      <c r="AD13" t="str">
        <f>IF([1]source_data!D14="","",IF([1]source_data!S14="","",[1]source_data!S14))</f>
        <v/>
      </c>
      <c r="AE13" t="str">
        <f>IF([1]source_data!D14="","",IF(AD13="","",VLOOKUP([1]source_data!S14,[1]fixed_data!$A$15:$C$48,2,FALSE)))</f>
        <v/>
      </c>
      <c r="AF13" t="str">
        <f>IF([1]source_data!D14="","",IF(AD13="","",VLOOKUP([1]source_data!S14,[1]fixed_data!$A$15:$C$48,3,FALSE)))</f>
        <v/>
      </c>
      <c r="AG13" s="4">
        <f ca="1">IF([1]source_data!D14="","",[1]fixed_data!$B$3)</f>
        <v>45342</v>
      </c>
      <c r="AH13" t="str">
        <f>IF([1]source_data!D14="","",[1]fixed_data!$B$4)</f>
        <v>https://www.london.gov.uk/</v>
      </c>
      <c r="AI13" t="str">
        <f>IF([1]source_data!D14="","",IF([1]source_data!V14="","",[1]source_data!V14))</f>
        <v>DD2563</v>
      </c>
      <c r="AJ13" t="str">
        <f>IF([1]source_data!D14="","",IF([1]source_data!U14="","",[1]source_data!U14))</f>
        <v xml:space="preserve">Royal Docks </v>
      </c>
    </row>
    <row r="14" spans="1:36" x14ac:dyDescent="0.45">
      <c r="A14" s="1" t="str">
        <f>IF([1]source_data!D15="","",CONCATENATE([1]fixed_data!$B$1&amp;SUBSTITUTE(SUBSTITUTE(O14,"GB-LAE-GLA-",""),"GB-LAE-GLA","")&amp;"_"&amp;TEXT(ROW(A14)-1,"0000")&amp;"-"&amp;TEXT(I14,"yyyy-mm-dd")))</f>
        <v>360G-GLA-GROUP-RD_0013-2023-04-28</v>
      </c>
      <c r="B14" t="str">
        <f>IF([1]source_data!D15="","",IF([1]source_data!D15="","",[1]source_data!D15))</f>
        <v>Maria Li Lok Yee</v>
      </c>
      <c r="C14" t="str">
        <f>IF([1]source_data!D15="","",IF([1]source_data!B15="","",[1]source_data!B15))</f>
        <v>Phyto Plankton Hunt</v>
      </c>
      <c r="D14" t="str">
        <f>IF([1]source_data!D15="","",IF([1]source_data!A15="","",[1]source_data!A15))</f>
        <v>At the Docks Commissions</v>
      </c>
      <c r="E14" t="str">
        <f>IF([1]source_data!D15="","",IF([1]source_data!C15="","",[1]source_data!C15))</f>
        <v>Artistic Commission</v>
      </c>
      <c r="F14" t="str">
        <f>IF([1]source_data!D15="","",IF([1]source_data!N15="","",IF([1]source_data!N15="Yes","FRG010","")))</f>
        <v/>
      </c>
      <c r="G14" t="str">
        <f>IF([1]source_data!D15="","",[1]fixed_data!$B$2)</f>
        <v>GBP</v>
      </c>
      <c r="H14" s="2">
        <f>IF([1]source_data!D15="","",IF([1]source_data!H15="","",[1]source_data!H15))</f>
        <v>5000</v>
      </c>
      <c r="I14" s="3">
        <f>IF([1]source_data!D15="","",IF([1]source_data!I15="","",[1]source_data!I15))</f>
        <v>45044</v>
      </c>
      <c r="J14" s="3">
        <f>IF([1]source_data!D15="","",IF([1]source_data!J15="","",[1]source_data!J15))</f>
        <v>45022</v>
      </c>
      <c r="K14" s="3">
        <f>IF([1]source_data!D15="","",IF([1]source_data!K15="","",[1]source_data!K15))</f>
        <v>45168</v>
      </c>
      <c r="L14" t="str">
        <f>IF([1]source_data!D15="","",IF(AND(M14="",N14="",[1]source_data!G15=""),[1]fixed_data!$B$1&amp;"Org-"&amp;LOWER(SUBSTITUTE(B14," ","-")),IF([1]source_data!G15&lt;&gt;"",[1]source_data!G15,IF(M14="","GB-COH-"&amp;N14,IF(LEFT(M14,2)="SC","GB-SC-"&amp;M14,IF(AND(LEFT(M14,1)="1",LEN(M14)=6),"GB-NIC-"&amp;M14,IF(LEFT(M14,3)="NIC","GB-NIC-"&amp;SUBSTITUTE(M14,"NIC",""),IF(LEFT(M14,1)="X","GB-REV-"&amp;M14,"GB-CHC-"&amp;M14))))))))</f>
        <v>360G-GLA-GROUP-Org-maria-li-lok-yee</v>
      </c>
      <c r="M14" t="str">
        <f>IF([1]source_data!D15="","",IF([1]source_data!E15="","",[1]source_data!E15))</f>
        <v/>
      </c>
      <c r="N14" t="str">
        <f>IF([1]source_data!D15="","",IF([1]source_data!F15="","",TEXT([1]source_data!F15,"00000000")))</f>
        <v/>
      </c>
      <c r="O14" t="str">
        <f>IF([1]source_data!D15="","",VLOOKUP(P14,[1]fixed_data!$A$7:$C$12,2,FALSE))</f>
        <v>GB-LAE-GLA-RD</v>
      </c>
      <c r="P14" t="str">
        <f>IF([1]source_data!D15="","",IF([1]source_data!T15="","",[1]source_data!T15))</f>
        <v xml:space="preserve">Royal Docks </v>
      </c>
      <c r="Q14" t="str">
        <f>IF([1]source_data!D15="","",IF(VLOOKUP(P14,[1]fixed_data!$A$7:$C$12,3,FALSE)=0,"",VLOOKUP(P14,[1]fixed_data!$A$7:$C$12,3,FALSE)))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14" t="str">
        <f>IF([1]source_data!D15="","",IF([1]source_data!O15="","",[1]source_data!O15))</f>
        <v/>
      </c>
      <c r="S14" t="str">
        <f>IF([1]source_data!D15="","",IF(R14="","",VLOOKUP([1]source_data!O15,[1]fixed_data!$A$15:$C$48,2,FALSE)))</f>
        <v/>
      </c>
      <c r="T14" t="str">
        <f>IF([1]source_data!D15="","",IF(R14="","",VLOOKUP([1]source_data!O15,[1]fixed_data!$A$15:$C$48,3,FALSE)))</f>
        <v/>
      </c>
      <c r="U14" t="str">
        <f>IF([1]source_data!D15="","",IF([1]source_data!P15="","",[1]source_data!P15))</f>
        <v/>
      </c>
      <c r="V14" t="str">
        <f>IF([1]source_data!D15="","",IF(U14="","",VLOOKUP([1]source_data!P15,[1]fixed_data!$A$15:$C$48,2,FALSE)))</f>
        <v/>
      </c>
      <c r="W14" t="str">
        <f>IF([1]source_data!D15="","",IF(U14="","",VLOOKUP([1]source_data!P15,[1]fixed_data!$A$15:$C$48,3,FALSE)))</f>
        <v/>
      </c>
      <c r="X14" t="str">
        <f>IF([1]source_data!D15="","",IF([1]source_data!Q15="","",[1]source_data!Q15))</f>
        <v/>
      </c>
      <c r="Y14" t="str">
        <f>IF([1]source_data!D15="","",IF(X14="","",VLOOKUP([1]source_data!Q15,[1]fixed_data!$A$15:$C$48,2,FALSE)))</f>
        <v/>
      </c>
      <c r="Z14" t="str">
        <f>IF([1]source_data!D15="","",IF(X14="","",VLOOKUP([1]source_data!Q15,[1]fixed_data!$A$15:$C$48,3,FALSE)))</f>
        <v/>
      </c>
      <c r="AA14" t="str">
        <f>IF([1]source_data!D15="","",IF([1]source_data!R15="","",[1]source_data!R15))</f>
        <v/>
      </c>
      <c r="AB14" t="str">
        <f>IF([1]source_data!D15="","",IF(AA14="","",VLOOKUP([1]source_data!R15,[1]fixed_data!$A$15:$C$48,2,FALSE)))</f>
        <v/>
      </c>
      <c r="AC14" t="str">
        <f>IF([1]source_data!D15="","",IF(AA14="","",VLOOKUP([1]source_data!R15,[1]fixed_data!$A$15:$C$48,3,FALSE)))</f>
        <v/>
      </c>
      <c r="AD14" t="str">
        <f>IF([1]source_data!D15="","",IF([1]source_data!S15="","",[1]source_data!S15))</f>
        <v/>
      </c>
      <c r="AE14" t="str">
        <f>IF([1]source_data!D15="","",IF(AD14="","",VLOOKUP([1]source_data!S15,[1]fixed_data!$A$15:$C$48,2,FALSE)))</f>
        <v/>
      </c>
      <c r="AF14" t="str">
        <f>IF([1]source_data!D15="","",IF(AD14="","",VLOOKUP([1]source_data!S15,[1]fixed_data!$A$15:$C$48,3,FALSE)))</f>
        <v/>
      </c>
      <c r="AG14" s="4">
        <f ca="1">IF([1]source_data!D15="","",[1]fixed_data!$B$3)</f>
        <v>45342</v>
      </c>
      <c r="AH14" t="str">
        <f>IF([1]source_data!D15="","",[1]fixed_data!$B$4)</f>
        <v>https://www.london.gov.uk/</v>
      </c>
      <c r="AI14" t="str">
        <f>IF([1]source_data!D15="","",IF([1]source_data!V15="","",[1]source_data!V15))</f>
        <v>DD2563</v>
      </c>
      <c r="AJ14" t="str">
        <f>IF([1]source_data!D15="","",IF([1]source_data!U15="","",[1]source_data!U15))</f>
        <v xml:space="preserve">Royal Docks </v>
      </c>
    </row>
    <row r="15" spans="1:36" x14ac:dyDescent="0.45">
      <c r="A15" s="1" t="str">
        <f>IF([1]source_data!D16="","",CONCATENATE([1]fixed_data!$B$1&amp;SUBSTITUTE(SUBSTITUTE(O15,"GB-LAE-GLA-",""),"GB-LAE-GLA","")&amp;"_"&amp;TEXT(ROW(A15)-1,"0000")&amp;"-"&amp;TEXT(I15,"yyyy-mm-dd")))</f>
        <v>360G-GLA-GROUP-RD_0014-2023-04-14</v>
      </c>
      <c r="B15" t="str">
        <f>IF([1]source_data!D16="","",IF([1]source_data!D16="","",[1]source_data!D16))</f>
        <v xml:space="preserve">Julian Alexander ( Pili Mili Films) </v>
      </c>
      <c r="C15" t="str">
        <f>IF([1]source_data!D16="","",IF([1]source_data!B16="","",[1]source_data!B16))</f>
        <v>Why do beavers build dams</v>
      </c>
      <c r="D15" t="str">
        <f>IF([1]source_data!D16="","",IF([1]source_data!A16="","",[1]source_data!A16))</f>
        <v>At the Docks Commissions</v>
      </c>
      <c r="E15" t="str">
        <f>IF([1]source_data!D16="","",IF([1]source_data!C16="","",[1]source_data!C16))</f>
        <v>Artistic Commission</v>
      </c>
      <c r="F15" t="str">
        <f>IF([1]source_data!D16="","",IF([1]source_data!N16="","",IF([1]source_data!N16="Yes","FRG010","")))</f>
        <v/>
      </c>
      <c r="G15" t="str">
        <f>IF([1]source_data!D16="","",[1]fixed_data!$B$2)</f>
        <v>GBP</v>
      </c>
      <c r="H15" s="2">
        <f>IF([1]source_data!D16="","",IF([1]source_data!H16="","",[1]source_data!H16))</f>
        <v>1000</v>
      </c>
      <c r="I15" s="3">
        <f>IF([1]source_data!D16="","",IF([1]source_data!I16="","",[1]source_data!I16))</f>
        <v>45030</v>
      </c>
      <c r="J15" s="3">
        <f>IF([1]source_data!D16="","",IF([1]source_data!J16="","",[1]source_data!J16))</f>
        <v>45022</v>
      </c>
      <c r="K15" s="3">
        <f>IF([1]source_data!D16="","",IF([1]source_data!K16="","",[1]source_data!K16))</f>
        <v>45168</v>
      </c>
      <c r="L15" t="str">
        <f>IF([1]source_data!D16="","",IF(AND(M15="",N15="",[1]source_data!G16=""),[1]fixed_data!$B$1&amp;"Org-"&amp;LOWER(SUBSTITUTE(B15," ","-")),IF([1]source_data!G16&lt;&gt;"",[1]source_data!G16,IF(M15="","GB-COH-"&amp;N15,IF(LEFT(M15,2)="SC","GB-SC-"&amp;M15,IF(AND(LEFT(M15,1)="1",LEN(M15)=6),"GB-NIC-"&amp;M15,IF(LEFT(M15,3)="NIC","GB-NIC-"&amp;SUBSTITUTE(M15,"NIC",""),IF(LEFT(M15,1)="X","GB-REV-"&amp;M15,"GB-CHC-"&amp;M15))))))))</f>
        <v>GB-COH-12081512</v>
      </c>
      <c r="M15" t="str">
        <f>IF([1]source_data!D16="","",IF([1]source_data!E16="","",[1]source_data!E16))</f>
        <v/>
      </c>
      <c r="N15" t="str">
        <f>IF([1]source_data!D16="","",IF([1]source_data!F16="","",TEXT([1]source_data!F16,"00000000")))</f>
        <v>12081512</v>
      </c>
      <c r="O15" t="str">
        <f>IF([1]source_data!D16="","",VLOOKUP(P15,[1]fixed_data!$A$7:$C$12,2,FALSE))</f>
        <v>GB-LAE-GLA-RD</v>
      </c>
      <c r="P15" t="str">
        <f>IF([1]source_data!D16="","",IF([1]source_data!T16="","",[1]source_data!T16))</f>
        <v xml:space="preserve">Royal Docks </v>
      </c>
      <c r="Q15" t="str">
        <f>IF([1]source_data!D16="","",IF(VLOOKUP(P15,[1]fixed_data!$A$7:$C$12,3,FALSE)=0,"",VLOOKUP(P15,[1]fixed_data!$A$7:$C$12,3,FALSE)))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15" t="str">
        <f>IF([1]source_data!D16="","",IF([1]source_data!O16="","",[1]source_data!O16))</f>
        <v/>
      </c>
      <c r="S15" t="str">
        <f>IF([1]source_data!D16="","",IF(R15="","",VLOOKUP([1]source_data!O16,[1]fixed_data!$A$15:$C$48,2,FALSE)))</f>
        <v/>
      </c>
      <c r="T15" t="str">
        <f>IF([1]source_data!D16="","",IF(R15="","",VLOOKUP([1]source_data!O16,[1]fixed_data!$A$15:$C$48,3,FALSE)))</f>
        <v/>
      </c>
      <c r="U15" t="str">
        <f>IF([1]source_data!D16="","",IF([1]source_data!P16="","",[1]source_data!P16))</f>
        <v/>
      </c>
      <c r="V15" t="str">
        <f>IF([1]source_data!D16="","",IF(U15="","",VLOOKUP([1]source_data!P16,[1]fixed_data!$A$15:$C$48,2,FALSE)))</f>
        <v/>
      </c>
      <c r="W15" t="str">
        <f>IF([1]source_data!D16="","",IF(U15="","",VLOOKUP([1]source_data!P16,[1]fixed_data!$A$15:$C$48,3,FALSE)))</f>
        <v/>
      </c>
      <c r="X15" t="str">
        <f>IF([1]source_data!D16="","",IF([1]source_data!Q16="","",[1]source_data!Q16))</f>
        <v/>
      </c>
      <c r="Y15" t="str">
        <f>IF([1]source_data!D16="","",IF(X15="","",VLOOKUP([1]source_data!Q16,[1]fixed_data!$A$15:$C$48,2,FALSE)))</f>
        <v/>
      </c>
      <c r="Z15" t="str">
        <f>IF([1]source_data!D16="","",IF(X15="","",VLOOKUP([1]source_data!Q16,[1]fixed_data!$A$15:$C$48,3,FALSE)))</f>
        <v/>
      </c>
      <c r="AA15" t="str">
        <f>IF([1]source_data!D16="","",IF([1]source_data!R16="","",[1]source_data!R16))</f>
        <v/>
      </c>
      <c r="AB15" t="str">
        <f>IF([1]source_data!D16="","",IF(AA15="","",VLOOKUP([1]source_data!R16,[1]fixed_data!$A$15:$C$48,2,FALSE)))</f>
        <v/>
      </c>
      <c r="AC15" t="str">
        <f>IF([1]source_data!D16="","",IF(AA15="","",VLOOKUP([1]source_data!R16,[1]fixed_data!$A$15:$C$48,3,FALSE)))</f>
        <v/>
      </c>
      <c r="AD15" t="str">
        <f>IF([1]source_data!D16="","",IF([1]source_data!S16="","",[1]source_data!S16))</f>
        <v/>
      </c>
      <c r="AE15" t="str">
        <f>IF([1]source_data!D16="","",IF(AD15="","",VLOOKUP([1]source_data!S16,[1]fixed_data!$A$15:$C$48,2,FALSE)))</f>
        <v/>
      </c>
      <c r="AF15" t="str">
        <f>IF([1]source_data!D16="","",IF(AD15="","",VLOOKUP([1]source_data!S16,[1]fixed_data!$A$15:$C$48,3,FALSE)))</f>
        <v/>
      </c>
      <c r="AG15" s="4">
        <f ca="1">IF([1]source_data!D16="","",[1]fixed_data!$B$3)</f>
        <v>45342</v>
      </c>
      <c r="AH15" t="str">
        <f>IF([1]source_data!D16="","",[1]fixed_data!$B$4)</f>
        <v>https://www.london.gov.uk/</v>
      </c>
      <c r="AI15" t="str">
        <f>IF([1]source_data!D16="","",IF([1]source_data!V16="","",[1]source_data!V16))</f>
        <v>DD2563</v>
      </c>
      <c r="AJ15" t="str">
        <f>IF([1]source_data!D16="","",IF([1]source_data!U16="","",[1]source_data!U16))</f>
        <v xml:space="preserve">Royal Docks </v>
      </c>
    </row>
    <row r="16" spans="1:36" x14ac:dyDescent="0.45">
      <c r="A16" s="1" t="str">
        <f>IF([1]source_data!D17="","",CONCATENATE([1]fixed_data!$B$1&amp;SUBSTITUTE(SUBSTITUTE(O16,"GB-LAE-GLA-",""),"GB-LAE-GLA","")&amp;"_"&amp;TEXT(ROW(A16)-1,"0000")&amp;"-"&amp;TEXT(I16,"yyyy-mm-dd")))</f>
        <v>360G-GLA-GROUP-RD_0015-2023-04-14</v>
      </c>
      <c r="B16" t="str">
        <f>IF([1]source_data!D17="","",IF([1]source_data!D17="","",[1]source_data!D17))</f>
        <v>Lamesha Ruddock</v>
      </c>
      <c r="C16" t="str">
        <f>IF([1]source_data!D17="","",IF([1]source_data!B17="","",[1]source_data!B17))</f>
        <v>Thee Supplementary School</v>
      </c>
      <c r="D16" t="str">
        <f>IF([1]source_data!D17="","",IF([1]source_data!A17="","",[1]source_data!A17))</f>
        <v>At the Docks Commissions</v>
      </c>
      <c r="E16" t="str">
        <f>IF([1]source_data!D17="","",IF([1]source_data!C17="","",[1]source_data!C17))</f>
        <v>Artistic Commission</v>
      </c>
      <c r="F16" t="str">
        <f>IF([1]source_data!D17="","",IF([1]source_data!N17="","",IF([1]source_data!N17="Yes","FRG010","")))</f>
        <v/>
      </c>
      <c r="G16" t="str">
        <f>IF([1]source_data!D17="","",[1]fixed_data!$B$2)</f>
        <v>GBP</v>
      </c>
      <c r="H16" s="2">
        <f>IF([1]source_data!D17="","",IF([1]source_data!H17="","",[1]source_data!H17))</f>
        <v>3000</v>
      </c>
      <c r="I16" s="3">
        <f>IF([1]source_data!D17="","",IF([1]source_data!I17="","",[1]source_data!I17))</f>
        <v>45030</v>
      </c>
      <c r="J16" s="3">
        <f>IF([1]source_data!D17="","",IF([1]source_data!J17="","",[1]source_data!J17))</f>
        <v>45022</v>
      </c>
      <c r="K16" s="3">
        <f>IF([1]source_data!D17="","",IF([1]source_data!K17="","",[1]source_data!K17))</f>
        <v>45168</v>
      </c>
      <c r="L16" t="str">
        <f>IF([1]source_data!D17="","",IF(AND(M16="",N16="",[1]source_data!G17=""),[1]fixed_data!$B$1&amp;"Org-"&amp;LOWER(SUBSTITUTE(B16," ","-")),IF([1]source_data!G17&lt;&gt;"",[1]source_data!G17,IF(M16="","GB-COH-"&amp;N16,IF(LEFT(M16,2)="SC","GB-SC-"&amp;M16,IF(AND(LEFT(M16,1)="1",LEN(M16)=6),"GB-NIC-"&amp;M16,IF(LEFT(M16,3)="NIC","GB-NIC-"&amp;SUBSTITUTE(M16,"NIC",""),IF(LEFT(M16,1)="X","GB-REV-"&amp;M16,"GB-CHC-"&amp;M16))))))))</f>
        <v>360G-GLA-GROUP-Org-lamesha-ruddock</v>
      </c>
      <c r="M16" t="str">
        <f>IF([1]source_data!D17="","",IF([1]source_data!E17="","",[1]source_data!E17))</f>
        <v/>
      </c>
      <c r="N16" t="str">
        <f>IF([1]source_data!D17="","",IF([1]source_data!F17="","",TEXT([1]source_data!F17,"00000000")))</f>
        <v/>
      </c>
      <c r="O16" t="str">
        <f>IF([1]source_data!D17="","",VLOOKUP(P16,[1]fixed_data!$A$7:$C$12,2,FALSE))</f>
        <v>GB-LAE-GLA-RD</v>
      </c>
      <c r="P16" t="str">
        <f>IF([1]source_data!D17="","",IF([1]source_data!T17="","",[1]source_data!T17))</f>
        <v xml:space="preserve">Royal Docks </v>
      </c>
      <c r="Q16" t="str">
        <f>IF([1]source_data!D17="","",IF(VLOOKUP(P16,[1]fixed_data!$A$7:$C$12,3,FALSE)=0,"",VLOOKUP(P16,[1]fixed_data!$A$7:$C$12,3,FALSE)))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16" t="str">
        <f>IF([1]source_data!D17="","",IF([1]source_data!O17="","",[1]source_data!O17))</f>
        <v>Newham</v>
      </c>
      <c r="S16" t="str">
        <f>IF([1]source_data!D17="","",IF(R16="","",VLOOKUP([1]source_data!O17,[1]fixed_data!$A$15:$C$48,2,FALSE)))</f>
        <v>E09000025</v>
      </c>
      <c r="T16" t="str">
        <f>IF([1]source_data!D17="","",IF(R16="","",VLOOKUP([1]source_data!O17,[1]fixed_data!$A$15:$C$48,3,FALSE)))</f>
        <v>LONB</v>
      </c>
      <c r="U16" t="str">
        <f>IF([1]source_data!D17="","",IF([1]source_data!P17="","",[1]source_data!P17))</f>
        <v/>
      </c>
      <c r="V16" t="str">
        <f>IF([1]source_data!D17="","",IF(U16="","",VLOOKUP([1]source_data!P17,[1]fixed_data!$A$15:$C$48,2,FALSE)))</f>
        <v/>
      </c>
      <c r="W16" t="str">
        <f>IF([1]source_data!D17="","",IF(U16="","",VLOOKUP([1]source_data!P17,[1]fixed_data!$A$15:$C$48,3,FALSE)))</f>
        <v/>
      </c>
      <c r="X16" t="str">
        <f>IF([1]source_data!D17="","",IF([1]source_data!Q17="","",[1]source_data!Q17))</f>
        <v/>
      </c>
      <c r="Y16" t="str">
        <f>IF([1]source_data!D17="","",IF(X16="","",VLOOKUP([1]source_data!Q17,[1]fixed_data!$A$15:$C$48,2,FALSE)))</f>
        <v/>
      </c>
      <c r="Z16" t="str">
        <f>IF([1]source_data!D17="","",IF(X16="","",VLOOKUP([1]source_data!Q17,[1]fixed_data!$A$15:$C$48,3,FALSE)))</f>
        <v/>
      </c>
      <c r="AA16" t="str">
        <f>IF([1]source_data!D17="","",IF([1]source_data!R17="","",[1]source_data!R17))</f>
        <v/>
      </c>
      <c r="AB16" t="str">
        <f>IF([1]source_data!D17="","",IF(AA16="","",VLOOKUP([1]source_data!R17,[1]fixed_data!$A$15:$C$48,2,FALSE)))</f>
        <v/>
      </c>
      <c r="AC16" t="str">
        <f>IF([1]source_data!D17="","",IF(AA16="","",VLOOKUP([1]source_data!R17,[1]fixed_data!$A$15:$C$48,3,FALSE)))</f>
        <v/>
      </c>
      <c r="AD16" t="str">
        <f>IF([1]source_data!D17="","",IF([1]source_data!S17="","",[1]source_data!S17))</f>
        <v/>
      </c>
      <c r="AE16" t="str">
        <f>IF([1]source_data!D17="","",IF(AD16="","",VLOOKUP([1]source_data!S17,[1]fixed_data!$A$15:$C$48,2,FALSE)))</f>
        <v/>
      </c>
      <c r="AF16" t="str">
        <f>IF([1]source_data!D17="","",IF(AD16="","",VLOOKUP([1]source_data!S17,[1]fixed_data!$A$15:$C$48,3,FALSE)))</f>
        <v/>
      </c>
      <c r="AG16" s="4">
        <f ca="1">IF([1]source_data!D17="","",[1]fixed_data!$B$3)</f>
        <v>45342</v>
      </c>
      <c r="AH16" t="str">
        <f>IF([1]source_data!D17="","",[1]fixed_data!$B$4)</f>
        <v>https://www.london.gov.uk/</v>
      </c>
      <c r="AI16" t="str">
        <f>IF([1]source_data!D17="","",IF([1]source_data!V17="","",[1]source_data!V17))</f>
        <v>DD2563</v>
      </c>
      <c r="AJ16" t="str">
        <f>IF([1]source_data!D17="","",IF([1]source_data!U17="","",[1]source_data!U17))</f>
        <v xml:space="preserve">Royal Docks </v>
      </c>
    </row>
    <row r="17" spans="1:36" x14ac:dyDescent="0.45">
      <c r="A17" s="1" t="str">
        <f>IF([1]source_data!D18="","",CONCATENATE([1]fixed_data!$B$1&amp;SUBSTITUTE(SUBSTITUTE(O17,"GB-LAE-GLA-",""),"GB-LAE-GLA","")&amp;"_"&amp;TEXT(ROW(A17)-1,"0000")&amp;"-"&amp;TEXT(I17,"yyyy-mm-dd")))</f>
        <v>360G-GLA-GROUP-RD_0016-2023-05-04</v>
      </c>
      <c r="B17" t="str">
        <f>IF([1]source_data!D18="","",IF([1]source_data!D18="","",[1]source_data!D18))</f>
        <v>Jason Forrest UEL</v>
      </c>
      <c r="C17" t="str">
        <f>IF([1]source_data!D18="","",IF([1]source_data!B18="","",[1]source_data!B18))</f>
        <v>UEL Fashion zero waste workshops</v>
      </c>
      <c r="D17" t="str">
        <f>IF([1]source_data!D18="","",IF([1]source_data!A18="","",[1]source_data!A18))</f>
        <v>At the Docks Commissions</v>
      </c>
      <c r="E17" t="str">
        <f>IF([1]source_data!D18="","",IF([1]source_data!C18="","",[1]source_data!C18))</f>
        <v>Artistic Commission</v>
      </c>
      <c r="F17" t="str">
        <f>IF([1]source_data!D18="","",IF([1]source_data!N18="","",IF([1]source_data!N18="Yes","FRG010","")))</f>
        <v/>
      </c>
      <c r="G17" t="str">
        <f>IF([1]source_data!D18="","",[1]fixed_data!$B$2)</f>
        <v>GBP</v>
      </c>
      <c r="H17" s="2">
        <f>IF([1]source_data!D18="","",IF([1]source_data!H18="","",[1]source_data!H18))</f>
        <v>5160</v>
      </c>
      <c r="I17" s="3">
        <f>IF([1]source_data!D18="","",IF([1]source_data!I18="","",[1]source_data!I18))</f>
        <v>45050</v>
      </c>
      <c r="J17" s="3">
        <f>IF([1]source_data!D18="","",IF([1]source_data!J18="","",[1]source_data!J18))</f>
        <v>45022</v>
      </c>
      <c r="K17" s="3">
        <f>IF([1]source_data!D18="","",IF([1]source_data!K18="","",[1]source_data!K18))</f>
        <v>45168</v>
      </c>
      <c r="L17" t="str">
        <f>IF([1]source_data!D18="","",IF(AND(M17="",N17="",[1]source_data!G18=""),[1]fixed_data!$B$1&amp;"Org-"&amp;LOWER(SUBSTITUTE(B17," ","-")),IF([1]source_data!G18&lt;&gt;"",[1]source_data!G18,IF(M17="","GB-COH-"&amp;N17,IF(LEFT(M17,2)="SC","GB-SC-"&amp;M17,IF(AND(LEFT(M17,1)="1",LEN(M17)=6),"GB-NIC-"&amp;M17,IF(LEFT(M17,3)="NIC","GB-NIC-"&amp;SUBSTITUTE(M17,"NIC",""),IF(LEFT(M17,1)="X","GB-REV-"&amp;M17,"GB-CHC-"&amp;M17))))))))</f>
        <v>360G-GLA-GROUP-Org-jason-forrest-uel</v>
      </c>
      <c r="M17" t="str">
        <f>IF([1]source_data!D18="","",IF([1]source_data!E18="","",[1]source_data!E18))</f>
        <v/>
      </c>
      <c r="N17" t="str">
        <f>IF([1]source_data!D18="","",IF([1]source_data!F18="","",TEXT([1]source_data!F18,"00000000")))</f>
        <v/>
      </c>
      <c r="O17" t="str">
        <f>IF([1]source_data!D18="","",VLOOKUP(P17,[1]fixed_data!$A$7:$C$12,2,FALSE))</f>
        <v>GB-LAE-GLA-RD</v>
      </c>
      <c r="P17" t="str">
        <f>IF([1]source_data!D18="","",IF([1]source_data!T18="","",[1]source_data!T18))</f>
        <v xml:space="preserve">Royal Docks </v>
      </c>
      <c r="Q17" t="str">
        <f>IF([1]source_data!D18="","",IF(VLOOKUP(P17,[1]fixed_data!$A$7:$C$12,3,FALSE)=0,"",VLOOKUP(P17,[1]fixed_data!$A$7:$C$12,3,FALSE)))</f>
        <v>The Royal Docks Team is a multi-disciplinary team that brings together officers from across the Greater London Authority, the London Borough of Newham and the London Economic Action Partnership. Home to London’s only Enterprise Zone, the Royal Docks is one of the most significant regeneration projects in the UK. The team was established in 2017 to help deliver the cohesive transformation of the Royal Docks into a vibrant, mixed-use destination with culture and community at its hear</v>
      </c>
      <c r="R17" t="str">
        <f>IF([1]source_data!D18="","",IF([1]source_data!O18="","",[1]source_data!O18))</f>
        <v/>
      </c>
      <c r="S17" t="str">
        <f>IF([1]source_data!D18="","",IF(R17="","",VLOOKUP([1]source_data!O18,[1]fixed_data!$A$15:$C$48,2,FALSE)))</f>
        <v/>
      </c>
      <c r="T17" t="str">
        <f>IF([1]source_data!D18="","",IF(R17="","",VLOOKUP([1]source_data!O18,[1]fixed_data!$A$15:$C$48,3,FALSE)))</f>
        <v/>
      </c>
      <c r="U17" t="str">
        <f>IF([1]source_data!D18="","",IF([1]source_data!P18="","",[1]source_data!P18))</f>
        <v/>
      </c>
      <c r="V17" t="str">
        <f>IF([1]source_data!D18="","",IF(U17="","",VLOOKUP([1]source_data!P18,[1]fixed_data!$A$15:$C$48,2,FALSE)))</f>
        <v/>
      </c>
      <c r="W17" t="str">
        <f>IF([1]source_data!D18="","",IF(U17="","",VLOOKUP([1]source_data!P18,[1]fixed_data!$A$15:$C$48,3,FALSE)))</f>
        <v/>
      </c>
      <c r="X17" t="str">
        <f>IF([1]source_data!D18="","",IF([1]source_data!Q18="","",[1]source_data!Q18))</f>
        <v/>
      </c>
      <c r="Y17" t="str">
        <f>IF([1]source_data!D18="","",IF(X17="","",VLOOKUP([1]source_data!Q18,[1]fixed_data!$A$15:$C$48,2,FALSE)))</f>
        <v/>
      </c>
      <c r="Z17" t="str">
        <f>IF([1]source_data!D18="","",IF(X17="","",VLOOKUP([1]source_data!Q18,[1]fixed_data!$A$15:$C$48,3,FALSE)))</f>
        <v/>
      </c>
      <c r="AA17" t="str">
        <f>IF([1]source_data!D18="","",IF([1]source_data!R18="","",[1]source_data!R18))</f>
        <v/>
      </c>
      <c r="AB17" t="str">
        <f>IF([1]source_data!D18="","",IF(AA17="","",VLOOKUP([1]source_data!R18,[1]fixed_data!$A$15:$C$48,2,FALSE)))</f>
        <v/>
      </c>
      <c r="AC17" t="str">
        <f>IF([1]source_data!D18="","",IF(AA17="","",VLOOKUP([1]source_data!R18,[1]fixed_data!$A$15:$C$48,3,FALSE)))</f>
        <v/>
      </c>
      <c r="AD17" t="str">
        <f>IF([1]source_data!D18="","",IF([1]source_data!S18="","",[1]source_data!S18))</f>
        <v/>
      </c>
      <c r="AE17" t="str">
        <f>IF([1]source_data!D18="","",IF(AD17="","",VLOOKUP([1]source_data!S18,[1]fixed_data!$A$15:$C$48,2,FALSE)))</f>
        <v/>
      </c>
      <c r="AF17" t="str">
        <f>IF([1]source_data!D18="","",IF(AD17="","",VLOOKUP([1]source_data!S18,[1]fixed_data!$A$15:$C$48,3,FALSE)))</f>
        <v/>
      </c>
      <c r="AG17" s="4">
        <f ca="1">IF([1]source_data!D18="","",[1]fixed_data!$B$3)</f>
        <v>45342</v>
      </c>
      <c r="AH17" t="str">
        <f>IF([1]source_data!D18="","",[1]fixed_data!$B$4)</f>
        <v>https://www.london.gov.uk/</v>
      </c>
      <c r="AI17" t="str">
        <f>IF([1]source_data!D18="","",IF([1]source_data!V18="","",[1]source_data!V18))</f>
        <v/>
      </c>
      <c r="AJ17" t="str">
        <f>IF([1]source_data!D18="","",IF([1]source_data!U18="","",[1]source_data!U18))</f>
        <v xml:space="preserve">Royal Docks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 Figueiredo</dc:creator>
  <cp:lastModifiedBy>Iva Figueiredo</cp:lastModifiedBy>
  <dcterms:created xsi:type="dcterms:W3CDTF">2024-02-20T17:08:39Z</dcterms:created>
  <dcterms:modified xsi:type="dcterms:W3CDTF">2024-02-20T17:13:26Z</dcterms:modified>
</cp:coreProperties>
</file>