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homesandcommunities-my.sharepoint.com/personal/richard_mcpartland_homesengland_gov_uk/Documents/Desktop/HOUSING STATS/v3/Publish me/"/>
    </mc:Choice>
  </mc:AlternateContent>
  <xr:revisionPtr revIDLastSave="2" documentId="13_ncr:1_{880A0D66-3598-4AE9-A14D-43DC13D7EB9C}" xr6:coauthVersionLast="47" xr6:coauthVersionMax="47" xr10:uidLastSave="{FADA2832-3064-4B9F-BD68-A5FAA2F714EA}"/>
  <bookViews>
    <workbookView xWindow="16695" yWindow="-20625" windowWidth="19530" windowHeight="18810" firstSheet="1" activeTab="2" xr2:uid="{3BC53C61-EF3B-4891-AB65-CBC56E22D3E5}"/>
  </bookViews>
  <sheets>
    <sheet name="Cover" sheetId="1" r:id="rId1"/>
    <sheet name="Notes" sheetId="2" r:id="rId2"/>
    <sheet name="Table 1" sheetId="3" r:id="rId3"/>
    <sheet name="Table 2a" sheetId="4" r:id="rId4"/>
    <sheet name="Table 2b" sheetId="5" r:id="rId5"/>
    <sheet name="Table 2 c" sheetId="6" r:id="rId6"/>
  </sheets>
  <definedNames>
    <definedName name="_xlnm._FilterDatabase" localSheetId="2" hidden="1">'Table 1'!$A$10:$V$10</definedName>
    <definedName name="_xlnm._FilterDatabase" localSheetId="5" hidden="1">'Table 2 c'!$A$10:$X$280</definedName>
    <definedName name="_xlnm._FilterDatabase" localSheetId="3" hidden="1">'Table 2a'!$A$10:$V$262</definedName>
    <definedName name="_xlnm._FilterDatabase" localSheetId="4" hidden="1">'Table 2b'!$A$10:$W$265</definedName>
    <definedName name="_xlnm.Print_Titles" localSheetId="2">'Table 1'!$8:$10</definedName>
    <definedName name="_xlnm.Print_Titles" localSheetId="5">'Table 2 c'!$8:$10</definedName>
    <definedName name="_xlnm.Print_Titles" localSheetId="3">'Table 2a'!$8:$10</definedName>
    <definedName name="_xlnm.Print_Titles" localSheetId="4">'Table 2b'!$8:$10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4" i="6" l="1"/>
  <c r="T304" i="6"/>
  <c r="S304" i="6"/>
  <c r="R304" i="6"/>
  <c r="Q304" i="6"/>
  <c r="P304" i="6"/>
  <c r="M304" i="6"/>
  <c r="K304" i="6"/>
  <c r="J304" i="6"/>
  <c r="I304" i="6"/>
  <c r="H304" i="6"/>
  <c r="G304" i="6"/>
  <c r="F304" i="6"/>
  <c r="X303" i="6"/>
  <c r="V303" i="6"/>
  <c r="N303" i="6"/>
  <c r="L303" i="6"/>
  <c r="V302" i="6"/>
  <c r="X302" i="6" s="1"/>
  <c r="L302" i="6"/>
  <c r="N302" i="6" s="1"/>
  <c r="X301" i="6"/>
  <c r="V301" i="6"/>
  <c r="L301" i="6"/>
  <c r="N301" i="6" s="1"/>
  <c r="X300" i="6"/>
  <c r="V300" i="6"/>
  <c r="L300" i="6"/>
  <c r="N300" i="6" s="1"/>
  <c r="X299" i="6"/>
  <c r="W299" i="6"/>
  <c r="W304" i="6" s="1"/>
  <c r="V299" i="6"/>
  <c r="N299" i="6"/>
  <c r="L299" i="6"/>
  <c r="W298" i="6"/>
  <c r="V298" i="6"/>
  <c r="X298" i="6" s="1"/>
  <c r="L298" i="6"/>
  <c r="N298" i="6" s="1"/>
  <c r="X297" i="6"/>
  <c r="V297" i="6"/>
  <c r="N297" i="6"/>
  <c r="L297" i="6"/>
  <c r="V296" i="6"/>
  <c r="X296" i="6" s="1"/>
  <c r="L296" i="6"/>
  <c r="N296" i="6" s="1"/>
  <c r="X295" i="6"/>
  <c r="X304" i="6" s="1"/>
  <c r="V295" i="6"/>
  <c r="V304" i="6" s="1"/>
  <c r="N295" i="6"/>
  <c r="L295" i="6"/>
  <c r="W291" i="6"/>
  <c r="T291" i="6"/>
  <c r="R291" i="6"/>
  <c r="Q291" i="6"/>
  <c r="P291" i="6"/>
  <c r="M291" i="6"/>
  <c r="J291" i="6"/>
  <c r="H291" i="6"/>
  <c r="G291" i="6"/>
  <c r="F291" i="6"/>
  <c r="X290" i="6"/>
  <c r="V290" i="6"/>
  <c r="N290" i="6"/>
  <c r="L290" i="6"/>
  <c r="V289" i="6"/>
  <c r="X289" i="6" s="1"/>
  <c r="N289" i="6"/>
  <c r="L289" i="6"/>
  <c r="X288" i="6"/>
  <c r="V288" i="6"/>
  <c r="N288" i="6"/>
  <c r="L288" i="6"/>
  <c r="V287" i="6"/>
  <c r="X287" i="6" s="1"/>
  <c r="N287" i="6"/>
  <c r="L287" i="6"/>
  <c r="X286" i="6"/>
  <c r="V286" i="6"/>
  <c r="N286" i="6"/>
  <c r="L286" i="6"/>
  <c r="V285" i="6"/>
  <c r="X285" i="6" s="1"/>
  <c r="N285" i="6"/>
  <c r="L285" i="6"/>
  <c r="X284" i="6"/>
  <c r="V284" i="6"/>
  <c r="N284" i="6"/>
  <c r="L284" i="6"/>
  <c r="V283" i="6"/>
  <c r="V291" i="6" s="1"/>
  <c r="N283" i="6"/>
  <c r="L283" i="6"/>
  <c r="L291" i="6" s="1"/>
  <c r="U280" i="6"/>
  <c r="T280" i="6"/>
  <c r="S280" i="6"/>
  <c r="R280" i="6"/>
  <c r="Q280" i="6"/>
  <c r="P280" i="6"/>
  <c r="M280" i="6"/>
  <c r="K280" i="6"/>
  <c r="J280" i="6"/>
  <c r="I280" i="6"/>
  <c r="H280" i="6"/>
  <c r="G280" i="6"/>
  <c r="F280" i="6"/>
  <c r="X279" i="6"/>
  <c r="V279" i="6"/>
  <c r="N279" i="6"/>
  <c r="L279" i="6"/>
  <c r="X278" i="6"/>
  <c r="V278" i="6"/>
  <c r="N278" i="6"/>
  <c r="L278" i="6"/>
  <c r="X277" i="6"/>
  <c r="V277" i="6"/>
  <c r="N277" i="6"/>
  <c r="L277" i="6"/>
  <c r="X276" i="6"/>
  <c r="V276" i="6"/>
  <c r="N276" i="6"/>
  <c r="L276" i="6"/>
  <c r="X275" i="6"/>
  <c r="V275" i="6"/>
  <c r="N275" i="6"/>
  <c r="L275" i="6"/>
  <c r="X274" i="6"/>
  <c r="V274" i="6"/>
  <c r="N274" i="6"/>
  <c r="L274" i="6"/>
  <c r="X273" i="6"/>
  <c r="V273" i="6"/>
  <c r="N273" i="6"/>
  <c r="L273" i="6"/>
  <c r="V272" i="6"/>
  <c r="X272" i="6" s="1"/>
  <c r="N272" i="6"/>
  <c r="L272" i="6"/>
  <c r="X271" i="6"/>
  <c r="V271" i="6"/>
  <c r="N271" i="6"/>
  <c r="L271" i="6"/>
  <c r="X270" i="6"/>
  <c r="V270" i="6"/>
  <c r="N270" i="6"/>
  <c r="L270" i="6"/>
  <c r="X269" i="6"/>
  <c r="V269" i="6"/>
  <c r="N269" i="6"/>
  <c r="L269" i="6"/>
  <c r="V268" i="6"/>
  <c r="X268" i="6" s="1"/>
  <c r="N268" i="6"/>
  <c r="L268" i="6"/>
  <c r="X267" i="6"/>
  <c r="V267" i="6"/>
  <c r="N267" i="6"/>
  <c r="L267" i="6"/>
  <c r="V266" i="6"/>
  <c r="X266" i="6" s="1"/>
  <c r="N266" i="6"/>
  <c r="L266" i="6"/>
  <c r="X265" i="6"/>
  <c r="V265" i="6"/>
  <c r="N265" i="6"/>
  <c r="L265" i="6"/>
  <c r="X264" i="6"/>
  <c r="V264" i="6"/>
  <c r="N264" i="6"/>
  <c r="L264" i="6"/>
  <c r="X263" i="6"/>
  <c r="V263" i="6"/>
  <c r="N263" i="6"/>
  <c r="L263" i="6"/>
  <c r="V262" i="6"/>
  <c r="X262" i="6" s="1"/>
  <c r="N262" i="6"/>
  <c r="L262" i="6"/>
  <c r="X261" i="6"/>
  <c r="V261" i="6"/>
  <c r="N261" i="6"/>
  <c r="L261" i="6"/>
  <c r="V260" i="6"/>
  <c r="X260" i="6" s="1"/>
  <c r="N260" i="6"/>
  <c r="L260" i="6"/>
  <c r="X259" i="6"/>
  <c r="V259" i="6"/>
  <c r="N259" i="6"/>
  <c r="L259" i="6"/>
  <c r="V258" i="6"/>
  <c r="X258" i="6" s="1"/>
  <c r="N258" i="6"/>
  <c r="L258" i="6"/>
  <c r="X257" i="6"/>
  <c r="V257" i="6"/>
  <c r="N257" i="6"/>
  <c r="L257" i="6"/>
  <c r="V256" i="6"/>
  <c r="X256" i="6" s="1"/>
  <c r="N256" i="6"/>
  <c r="L256" i="6"/>
  <c r="X255" i="6"/>
  <c r="V255" i="6"/>
  <c r="N255" i="6"/>
  <c r="L255" i="6"/>
  <c r="V254" i="6"/>
  <c r="X254" i="6" s="1"/>
  <c r="N254" i="6"/>
  <c r="L254" i="6"/>
  <c r="X253" i="6"/>
  <c r="V253" i="6"/>
  <c r="N253" i="6"/>
  <c r="L253" i="6"/>
  <c r="V252" i="6"/>
  <c r="X252" i="6" s="1"/>
  <c r="N252" i="6"/>
  <c r="L252" i="6"/>
  <c r="X251" i="6"/>
  <c r="V251" i="6"/>
  <c r="N251" i="6"/>
  <c r="L251" i="6"/>
  <c r="X250" i="6"/>
  <c r="V250" i="6"/>
  <c r="N250" i="6"/>
  <c r="L250" i="6"/>
  <c r="X249" i="6"/>
  <c r="V249" i="6"/>
  <c r="N249" i="6"/>
  <c r="L249" i="6"/>
  <c r="X248" i="6"/>
  <c r="V248" i="6"/>
  <c r="N248" i="6"/>
  <c r="L248" i="6"/>
  <c r="X247" i="6"/>
  <c r="V247" i="6"/>
  <c r="N247" i="6"/>
  <c r="L247" i="6"/>
  <c r="X246" i="6"/>
  <c r="V246" i="6"/>
  <c r="N246" i="6"/>
  <c r="L246" i="6"/>
  <c r="X245" i="6"/>
  <c r="V245" i="6"/>
  <c r="N245" i="6"/>
  <c r="L245" i="6"/>
  <c r="V244" i="6"/>
  <c r="X244" i="6" s="1"/>
  <c r="N244" i="6"/>
  <c r="L244" i="6"/>
  <c r="X243" i="6"/>
  <c r="V243" i="6"/>
  <c r="N243" i="6"/>
  <c r="L243" i="6"/>
  <c r="V242" i="6"/>
  <c r="X242" i="6" s="1"/>
  <c r="N242" i="6"/>
  <c r="L242" i="6"/>
  <c r="X241" i="6"/>
  <c r="V241" i="6"/>
  <c r="N241" i="6"/>
  <c r="L241" i="6"/>
  <c r="V240" i="6"/>
  <c r="X240" i="6" s="1"/>
  <c r="N240" i="6"/>
  <c r="L240" i="6"/>
  <c r="X239" i="6"/>
  <c r="V239" i="6"/>
  <c r="N239" i="6"/>
  <c r="L239" i="6"/>
  <c r="V238" i="6"/>
  <c r="X238" i="6" s="1"/>
  <c r="N238" i="6"/>
  <c r="L238" i="6"/>
  <c r="X237" i="6"/>
  <c r="V237" i="6"/>
  <c r="N237" i="6"/>
  <c r="L237" i="6"/>
  <c r="V236" i="6"/>
  <c r="X236" i="6" s="1"/>
  <c r="N236" i="6"/>
  <c r="L236" i="6"/>
  <c r="X235" i="6"/>
  <c r="V235" i="6"/>
  <c r="N235" i="6"/>
  <c r="L235" i="6"/>
  <c r="V234" i="6"/>
  <c r="X234" i="6" s="1"/>
  <c r="N234" i="6"/>
  <c r="L234" i="6"/>
  <c r="X233" i="6"/>
  <c r="V233" i="6"/>
  <c r="N233" i="6"/>
  <c r="L233" i="6"/>
  <c r="V232" i="6"/>
  <c r="X232" i="6" s="1"/>
  <c r="N232" i="6"/>
  <c r="L232" i="6"/>
  <c r="X231" i="6"/>
  <c r="V231" i="6"/>
  <c r="N231" i="6"/>
  <c r="L231" i="6"/>
  <c r="V230" i="6"/>
  <c r="X230" i="6" s="1"/>
  <c r="N230" i="6"/>
  <c r="L230" i="6"/>
  <c r="X229" i="6"/>
  <c r="V229" i="6"/>
  <c r="N229" i="6"/>
  <c r="L229" i="6"/>
  <c r="V228" i="6"/>
  <c r="X228" i="6" s="1"/>
  <c r="N228" i="6"/>
  <c r="L228" i="6"/>
  <c r="X227" i="6"/>
  <c r="V227" i="6"/>
  <c r="N227" i="6"/>
  <c r="L227" i="6"/>
  <c r="X226" i="6"/>
  <c r="V226" i="6"/>
  <c r="N226" i="6"/>
  <c r="L226" i="6"/>
  <c r="X225" i="6"/>
  <c r="V225" i="6"/>
  <c r="N225" i="6"/>
  <c r="L225" i="6"/>
  <c r="X224" i="6"/>
  <c r="V224" i="6"/>
  <c r="N224" i="6"/>
  <c r="L224" i="6"/>
  <c r="X223" i="6"/>
  <c r="V223" i="6"/>
  <c r="N223" i="6"/>
  <c r="L223" i="6"/>
  <c r="X222" i="6"/>
  <c r="V222" i="6"/>
  <c r="N222" i="6"/>
  <c r="L222" i="6"/>
  <c r="X221" i="6"/>
  <c r="V221" i="6"/>
  <c r="N221" i="6"/>
  <c r="L221" i="6"/>
  <c r="X220" i="6"/>
  <c r="V220" i="6"/>
  <c r="N220" i="6"/>
  <c r="L220" i="6"/>
  <c r="X219" i="6"/>
  <c r="V219" i="6"/>
  <c r="N219" i="6"/>
  <c r="L219" i="6"/>
  <c r="X218" i="6"/>
  <c r="V218" i="6"/>
  <c r="N218" i="6"/>
  <c r="L218" i="6"/>
  <c r="X217" i="6"/>
  <c r="V217" i="6"/>
  <c r="N217" i="6"/>
  <c r="L217" i="6"/>
  <c r="X216" i="6"/>
  <c r="V216" i="6"/>
  <c r="N216" i="6"/>
  <c r="L216" i="6"/>
  <c r="X215" i="6"/>
  <c r="V215" i="6"/>
  <c r="N215" i="6"/>
  <c r="L215" i="6"/>
  <c r="X214" i="6"/>
  <c r="V214" i="6"/>
  <c r="N214" i="6"/>
  <c r="L214" i="6"/>
  <c r="X213" i="6"/>
  <c r="V213" i="6"/>
  <c r="N213" i="6"/>
  <c r="L213" i="6"/>
  <c r="V212" i="6"/>
  <c r="X212" i="6" s="1"/>
  <c r="N212" i="6"/>
  <c r="L212" i="6"/>
  <c r="X211" i="6"/>
  <c r="V211" i="6"/>
  <c r="N211" i="6"/>
  <c r="L211" i="6"/>
  <c r="V210" i="6"/>
  <c r="X210" i="6" s="1"/>
  <c r="N210" i="6"/>
  <c r="L210" i="6"/>
  <c r="X209" i="6"/>
  <c r="V209" i="6"/>
  <c r="N209" i="6"/>
  <c r="L209" i="6"/>
  <c r="V208" i="6"/>
  <c r="X208" i="6" s="1"/>
  <c r="N208" i="6"/>
  <c r="L208" i="6"/>
  <c r="X207" i="6"/>
  <c r="V207" i="6"/>
  <c r="N207" i="6"/>
  <c r="L207" i="6"/>
  <c r="V206" i="6"/>
  <c r="X206" i="6" s="1"/>
  <c r="N206" i="6"/>
  <c r="L206" i="6"/>
  <c r="X205" i="6"/>
  <c r="V205" i="6"/>
  <c r="N205" i="6"/>
  <c r="L205" i="6"/>
  <c r="X204" i="6"/>
  <c r="V204" i="6"/>
  <c r="N204" i="6"/>
  <c r="L204" i="6"/>
  <c r="X203" i="6"/>
  <c r="V203" i="6"/>
  <c r="N203" i="6"/>
  <c r="L203" i="6"/>
  <c r="X202" i="6"/>
  <c r="V202" i="6"/>
  <c r="N202" i="6"/>
  <c r="L202" i="6"/>
  <c r="X201" i="6"/>
  <c r="V201" i="6"/>
  <c r="N201" i="6"/>
  <c r="L201" i="6"/>
  <c r="X200" i="6"/>
  <c r="V200" i="6"/>
  <c r="N200" i="6"/>
  <c r="L200" i="6"/>
  <c r="X199" i="6"/>
  <c r="V199" i="6"/>
  <c r="N199" i="6"/>
  <c r="L199" i="6"/>
  <c r="X198" i="6"/>
  <c r="V198" i="6"/>
  <c r="N198" i="6"/>
  <c r="L198" i="6"/>
  <c r="X197" i="6"/>
  <c r="V197" i="6"/>
  <c r="N197" i="6"/>
  <c r="L197" i="6"/>
  <c r="X196" i="6"/>
  <c r="V196" i="6"/>
  <c r="N196" i="6"/>
  <c r="L196" i="6"/>
  <c r="X195" i="6"/>
  <c r="V195" i="6"/>
  <c r="N195" i="6"/>
  <c r="L195" i="6"/>
  <c r="X194" i="6"/>
  <c r="V194" i="6"/>
  <c r="N194" i="6"/>
  <c r="L194" i="6"/>
  <c r="X193" i="6"/>
  <c r="V193" i="6"/>
  <c r="N193" i="6"/>
  <c r="L193" i="6"/>
  <c r="X192" i="6"/>
  <c r="V192" i="6"/>
  <c r="N192" i="6"/>
  <c r="L192" i="6"/>
  <c r="X191" i="6"/>
  <c r="V191" i="6"/>
  <c r="N191" i="6"/>
  <c r="L191" i="6"/>
  <c r="X190" i="6"/>
  <c r="V190" i="6"/>
  <c r="N190" i="6"/>
  <c r="L190" i="6"/>
  <c r="X189" i="6"/>
  <c r="V189" i="6"/>
  <c r="N189" i="6"/>
  <c r="L189" i="6"/>
  <c r="X188" i="6"/>
  <c r="V188" i="6"/>
  <c r="N188" i="6"/>
  <c r="L188" i="6"/>
  <c r="X187" i="6"/>
  <c r="V187" i="6"/>
  <c r="N187" i="6"/>
  <c r="L187" i="6"/>
  <c r="X186" i="6"/>
  <c r="V186" i="6"/>
  <c r="N186" i="6"/>
  <c r="L186" i="6"/>
  <c r="X185" i="6"/>
  <c r="V185" i="6"/>
  <c r="N185" i="6"/>
  <c r="L185" i="6"/>
  <c r="X184" i="6"/>
  <c r="V184" i="6"/>
  <c r="N184" i="6"/>
  <c r="L184" i="6"/>
  <c r="X183" i="6"/>
  <c r="V183" i="6"/>
  <c r="N183" i="6"/>
  <c r="L183" i="6"/>
  <c r="X182" i="6"/>
  <c r="V182" i="6"/>
  <c r="N182" i="6"/>
  <c r="L182" i="6"/>
  <c r="X181" i="6"/>
  <c r="V181" i="6"/>
  <c r="N181" i="6"/>
  <c r="L181" i="6"/>
  <c r="X180" i="6"/>
  <c r="V180" i="6"/>
  <c r="N180" i="6"/>
  <c r="L180" i="6"/>
  <c r="X179" i="6"/>
  <c r="V179" i="6"/>
  <c r="N179" i="6"/>
  <c r="L179" i="6"/>
  <c r="X178" i="6"/>
  <c r="V178" i="6"/>
  <c r="N178" i="6"/>
  <c r="L178" i="6"/>
  <c r="X177" i="6"/>
  <c r="V177" i="6"/>
  <c r="N177" i="6"/>
  <c r="L177" i="6"/>
  <c r="X176" i="6"/>
  <c r="V176" i="6"/>
  <c r="N176" i="6"/>
  <c r="L176" i="6"/>
  <c r="X175" i="6"/>
  <c r="V175" i="6"/>
  <c r="N175" i="6"/>
  <c r="L175" i="6"/>
  <c r="X174" i="6"/>
  <c r="V174" i="6"/>
  <c r="N174" i="6"/>
  <c r="L174" i="6"/>
  <c r="X173" i="6"/>
  <c r="V173" i="6"/>
  <c r="N173" i="6"/>
  <c r="L173" i="6"/>
  <c r="X172" i="6"/>
  <c r="V172" i="6"/>
  <c r="N172" i="6"/>
  <c r="L172" i="6"/>
  <c r="X171" i="6"/>
  <c r="V171" i="6"/>
  <c r="N171" i="6"/>
  <c r="L171" i="6"/>
  <c r="X170" i="6"/>
  <c r="V170" i="6"/>
  <c r="N170" i="6"/>
  <c r="L170" i="6"/>
  <c r="X169" i="6"/>
  <c r="V169" i="6"/>
  <c r="N169" i="6"/>
  <c r="L169" i="6"/>
  <c r="X168" i="6"/>
  <c r="V168" i="6"/>
  <c r="N168" i="6"/>
  <c r="L168" i="6"/>
  <c r="X167" i="6"/>
  <c r="V167" i="6"/>
  <c r="N167" i="6"/>
  <c r="L167" i="6"/>
  <c r="X166" i="6"/>
  <c r="V166" i="6"/>
  <c r="N166" i="6"/>
  <c r="L166" i="6"/>
  <c r="X165" i="6"/>
  <c r="V165" i="6"/>
  <c r="N165" i="6"/>
  <c r="L165" i="6"/>
  <c r="X164" i="6"/>
  <c r="V164" i="6"/>
  <c r="N164" i="6"/>
  <c r="L164" i="6"/>
  <c r="X163" i="6"/>
  <c r="V163" i="6"/>
  <c r="N163" i="6"/>
  <c r="L163" i="6"/>
  <c r="X162" i="6"/>
  <c r="V162" i="6"/>
  <c r="N162" i="6"/>
  <c r="L162" i="6"/>
  <c r="X161" i="6"/>
  <c r="V161" i="6"/>
  <c r="N161" i="6"/>
  <c r="L161" i="6"/>
  <c r="X160" i="6"/>
  <c r="V160" i="6"/>
  <c r="N160" i="6"/>
  <c r="L160" i="6"/>
  <c r="X159" i="6"/>
  <c r="V159" i="6"/>
  <c r="N159" i="6"/>
  <c r="L159" i="6"/>
  <c r="X158" i="6"/>
  <c r="V158" i="6"/>
  <c r="N158" i="6"/>
  <c r="L158" i="6"/>
  <c r="X157" i="6"/>
  <c r="V157" i="6"/>
  <c r="N157" i="6"/>
  <c r="L157" i="6"/>
  <c r="X156" i="6"/>
  <c r="V156" i="6"/>
  <c r="N156" i="6"/>
  <c r="L156" i="6"/>
  <c r="X155" i="6"/>
  <c r="V155" i="6"/>
  <c r="N155" i="6"/>
  <c r="L155" i="6"/>
  <c r="X154" i="6"/>
  <c r="V154" i="6"/>
  <c r="N154" i="6"/>
  <c r="L154" i="6"/>
  <c r="X153" i="6"/>
  <c r="V153" i="6"/>
  <c r="N153" i="6"/>
  <c r="L153" i="6"/>
  <c r="X152" i="6"/>
  <c r="V152" i="6"/>
  <c r="N152" i="6"/>
  <c r="L152" i="6"/>
  <c r="X151" i="6"/>
  <c r="V151" i="6"/>
  <c r="N151" i="6"/>
  <c r="L151" i="6"/>
  <c r="X150" i="6"/>
  <c r="V150" i="6"/>
  <c r="N150" i="6"/>
  <c r="L150" i="6"/>
  <c r="X149" i="6"/>
  <c r="V149" i="6"/>
  <c r="N149" i="6"/>
  <c r="L149" i="6"/>
  <c r="X148" i="6"/>
  <c r="V148" i="6"/>
  <c r="N148" i="6"/>
  <c r="L148" i="6"/>
  <c r="X147" i="6"/>
  <c r="V147" i="6"/>
  <c r="N147" i="6"/>
  <c r="L147" i="6"/>
  <c r="X146" i="6"/>
  <c r="V146" i="6"/>
  <c r="N146" i="6"/>
  <c r="L146" i="6"/>
  <c r="X145" i="6"/>
  <c r="V145" i="6"/>
  <c r="N145" i="6"/>
  <c r="L145" i="6"/>
  <c r="X144" i="6"/>
  <c r="V144" i="6"/>
  <c r="N144" i="6"/>
  <c r="L144" i="6"/>
  <c r="X143" i="6"/>
  <c r="V143" i="6"/>
  <c r="N143" i="6"/>
  <c r="L143" i="6"/>
  <c r="X142" i="6"/>
  <c r="V142" i="6"/>
  <c r="N142" i="6"/>
  <c r="L142" i="6"/>
  <c r="X141" i="6"/>
  <c r="V141" i="6"/>
  <c r="N141" i="6"/>
  <c r="L141" i="6"/>
  <c r="X140" i="6"/>
  <c r="V140" i="6"/>
  <c r="N140" i="6"/>
  <c r="L140" i="6"/>
  <c r="X139" i="6"/>
  <c r="V139" i="6"/>
  <c r="N139" i="6"/>
  <c r="L139" i="6"/>
  <c r="X138" i="6"/>
  <c r="V138" i="6"/>
  <c r="N138" i="6"/>
  <c r="L138" i="6"/>
  <c r="X137" i="6"/>
  <c r="V137" i="6"/>
  <c r="N137" i="6"/>
  <c r="L137" i="6"/>
  <c r="X136" i="6"/>
  <c r="V136" i="6"/>
  <c r="N136" i="6"/>
  <c r="L136" i="6"/>
  <c r="X135" i="6"/>
  <c r="V135" i="6"/>
  <c r="N135" i="6"/>
  <c r="L135" i="6"/>
  <c r="X134" i="6"/>
  <c r="V134" i="6"/>
  <c r="N134" i="6"/>
  <c r="L134" i="6"/>
  <c r="X133" i="6"/>
  <c r="V133" i="6"/>
  <c r="N133" i="6"/>
  <c r="L133" i="6"/>
  <c r="X132" i="6"/>
  <c r="V132" i="6"/>
  <c r="N132" i="6"/>
  <c r="L132" i="6"/>
  <c r="X131" i="6"/>
  <c r="V131" i="6"/>
  <c r="N131" i="6"/>
  <c r="L131" i="6"/>
  <c r="X130" i="6"/>
  <c r="V130" i="6"/>
  <c r="N130" i="6"/>
  <c r="L130" i="6"/>
  <c r="X129" i="6"/>
  <c r="V129" i="6"/>
  <c r="N129" i="6"/>
  <c r="L129" i="6"/>
  <c r="X128" i="6"/>
  <c r="V128" i="6"/>
  <c r="N128" i="6"/>
  <c r="L128" i="6"/>
  <c r="X127" i="6"/>
  <c r="V127" i="6"/>
  <c r="N127" i="6"/>
  <c r="L127" i="6"/>
  <c r="X126" i="6"/>
  <c r="V126" i="6"/>
  <c r="N126" i="6"/>
  <c r="L126" i="6"/>
  <c r="X125" i="6"/>
  <c r="V125" i="6"/>
  <c r="N125" i="6"/>
  <c r="L125" i="6"/>
  <c r="X124" i="6"/>
  <c r="V124" i="6"/>
  <c r="N124" i="6"/>
  <c r="L124" i="6"/>
  <c r="X123" i="6"/>
  <c r="V123" i="6"/>
  <c r="N123" i="6"/>
  <c r="L123" i="6"/>
  <c r="X122" i="6"/>
  <c r="V122" i="6"/>
  <c r="N122" i="6"/>
  <c r="L122" i="6"/>
  <c r="X121" i="6"/>
  <c r="V121" i="6"/>
  <c r="N121" i="6"/>
  <c r="L121" i="6"/>
  <c r="X120" i="6"/>
  <c r="V120" i="6"/>
  <c r="N120" i="6"/>
  <c r="L120" i="6"/>
  <c r="X119" i="6"/>
  <c r="V119" i="6"/>
  <c r="N119" i="6"/>
  <c r="L119" i="6"/>
  <c r="X118" i="6"/>
  <c r="V118" i="6"/>
  <c r="N118" i="6"/>
  <c r="L118" i="6"/>
  <c r="X117" i="6"/>
  <c r="V117" i="6"/>
  <c r="N117" i="6"/>
  <c r="L117" i="6"/>
  <c r="X116" i="6"/>
  <c r="V116" i="6"/>
  <c r="N116" i="6"/>
  <c r="L116" i="6"/>
  <c r="X115" i="6"/>
  <c r="V115" i="6"/>
  <c r="N115" i="6"/>
  <c r="L115" i="6"/>
  <c r="X114" i="6"/>
  <c r="V114" i="6"/>
  <c r="N114" i="6"/>
  <c r="L114" i="6"/>
  <c r="X113" i="6"/>
  <c r="V113" i="6"/>
  <c r="N113" i="6"/>
  <c r="L113" i="6"/>
  <c r="X112" i="6"/>
  <c r="V112" i="6"/>
  <c r="N112" i="6"/>
  <c r="L112" i="6"/>
  <c r="X111" i="6"/>
  <c r="V111" i="6"/>
  <c r="N111" i="6"/>
  <c r="L111" i="6"/>
  <c r="X110" i="6"/>
  <c r="V110" i="6"/>
  <c r="N110" i="6"/>
  <c r="L110" i="6"/>
  <c r="X109" i="6"/>
  <c r="V109" i="6"/>
  <c r="N109" i="6"/>
  <c r="L109" i="6"/>
  <c r="X108" i="6"/>
  <c r="V108" i="6"/>
  <c r="N108" i="6"/>
  <c r="L108" i="6"/>
  <c r="X107" i="6"/>
  <c r="V107" i="6"/>
  <c r="N107" i="6"/>
  <c r="L107" i="6"/>
  <c r="X106" i="6"/>
  <c r="W106" i="6"/>
  <c r="V106" i="6"/>
  <c r="L106" i="6"/>
  <c r="N106" i="6" s="1"/>
  <c r="X105" i="6"/>
  <c r="V105" i="6"/>
  <c r="N105" i="6"/>
  <c r="L105" i="6"/>
  <c r="X104" i="6"/>
  <c r="V104" i="6"/>
  <c r="L104" i="6"/>
  <c r="N104" i="6" s="1"/>
  <c r="V103" i="6"/>
  <c r="X103" i="6" s="1"/>
  <c r="L103" i="6"/>
  <c r="N103" i="6" s="1"/>
  <c r="X102" i="6"/>
  <c r="V102" i="6"/>
  <c r="L102" i="6"/>
  <c r="N102" i="6" s="1"/>
  <c r="V101" i="6"/>
  <c r="X101" i="6" s="1"/>
  <c r="N101" i="6"/>
  <c r="L101" i="6"/>
  <c r="X100" i="6"/>
  <c r="V100" i="6"/>
  <c r="L100" i="6"/>
  <c r="N100" i="6" s="1"/>
  <c r="X99" i="6"/>
  <c r="V99" i="6"/>
  <c r="L99" i="6"/>
  <c r="N99" i="6" s="1"/>
  <c r="X98" i="6"/>
  <c r="V98" i="6"/>
  <c r="L98" i="6"/>
  <c r="N98" i="6" s="1"/>
  <c r="X97" i="6"/>
  <c r="V97" i="6"/>
  <c r="L97" i="6"/>
  <c r="N97" i="6" s="1"/>
  <c r="X96" i="6"/>
  <c r="V96" i="6"/>
  <c r="L96" i="6"/>
  <c r="N96" i="6" s="1"/>
  <c r="X95" i="6"/>
  <c r="V95" i="6"/>
  <c r="N95" i="6"/>
  <c r="L95" i="6"/>
  <c r="X94" i="6"/>
  <c r="V94" i="6"/>
  <c r="L94" i="6"/>
  <c r="N94" i="6" s="1"/>
  <c r="X93" i="6"/>
  <c r="V93" i="6"/>
  <c r="N93" i="6"/>
  <c r="L93" i="6"/>
  <c r="X92" i="6"/>
  <c r="V92" i="6"/>
  <c r="L92" i="6"/>
  <c r="N92" i="6" s="1"/>
  <c r="V91" i="6"/>
  <c r="X91" i="6" s="1"/>
  <c r="N91" i="6"/>
  <c r="L91" i="6"/>
  <c r="X90" i="6"/>
  <c r="V90" i="6"/>
  <c r="L90" i="6"/>
  <c r="N90" i="6" s="1"/>
  <c r="X89" i="6"/>
  <c r="V89" i="6"/>
  <c r="N89" i="6"/>
  <c r="L89" i="6"/>
  <c r="X88" i="6"/>
  <c r="V88" i="6"/>
  <c r="L88" i="6"/>
  <c r="N88" i="6" s="1"/>
  <c r="V87" i="6"/>
  <c r="X87" i="6" s="1"/>
  <c r="L87" i="6"/>
  <c r="N87" i="6" s="1"/>
  <c r="X86" i="6"/>
  <c r="V86" i="6"/>
  <c r="L86" i="6"/>
  <c r="N86" i="6" s="1"/>
  <c r="V85" i="6"/>
  <c r="X85" i="6" s="1"/>
  <c r="N85" i="6"/>
  <c r="L85" i="6"/>
  <c r="X84" i="6"/>
  <c r="V84" i="6"/>
  <c r="L84" i="6"/>
  <c r="N84" i="6" s="1"/>
  <c r="X83" i="6"/>
  <c r="V83" i="6"/>
  <c r="L83" i="6"/>
  <c r="N83" i="6" s="1"/>
  <c r="X82" i="6"/>
  <c r="V82" i="6"/>
  <c r="L82" i="6"/>
  <c r="N82" i="6" s="1"/>
  <c r="X81" i="6"/>
  <c r="V81" i="6"/>
  <c r="L81" i="6"/>
  <c r="N81" i="6" s="1"/>
  <c r="X80" i="6"/>
  <c r="V80" i="6"/>
  <c r="L80" i="6"/>
  <c r="N80" i="6" s="1"/>
  <c r="X79" i="6"/>
  <c r="V79" i="6"/>
  <c r="N79" i="6"/>
  <c r="L79" i="6"/>
  <c r="X78" i="6"/>
  <c r="V78" i="6"/>
  <c r="L78" i="6"/>
  <c r="N78" i="6" s="1"/>
  <c r="X77" i="6"/>
  <c r="V77" i="6"/>
  <c r="N77" i="6"/>
  <c r="L77" i="6"/>
  <c r="X76" i="6"/>
  <c r="V76" i="6"/>
  <c r="L76" i="6"/>
  <c r="N76" i="6" s="1"/>
  <c r="V75" i="6"/>
  <c r="X75" i="6" s="1"/>
  <c r="N75" i="6"/>
  <c r="L75" i="6"/>
  <c r="X74" i="6"/>
  <c r="V74" i="6"/>
  <c r="L74" i="6"/>
  <c r="N74" i="6" s="1"/>
  <c r="X73" i="6"/>
  <c r="V73" i="6"/>
  <c r="N73" i="6"/>
  <c r="L73" i="6"/>
  <c r="X72" i="6"/>
  <c r="V72" i="6"/>
  <c r="L72" i="6"/>
  <c r="N72" i="6" s="1"/>
  <c r="V71" i="6"/>
  <c r="X71" i="6" s="1"/>
  <c r="L71" i="6"/>
  <c r="N71" i="6" s="1"/>
  <c r="X70" i="6"/>
  <c r="V70" i="6"/>
  <c r="L70" i="6"/>
  <c r="N70" i="6" s="1"/>
  <c r="V69" i="6"/>
  <c r="X69" i="6" s="1"/>
  <c r="N69" i="6"/>
  <c r="L69" i="6"/>
  <c r="X68" i="6"/>
  <c r="V68" i="6"/>
  <c r="L68" i="6"/>
  <c r="N68" i="6" s="1"/>
  <c r="X67" i="6"/>
  <c r="V67" i="6"/>
  <c r="L67" i="6"/>
  <c r="N67" i="6" s="1"/>
  <c r="X66" i="6"/>
  <c r="W66" i="6"/>
  <c r="W280" i="6" s="1"/>
  <c r="V66" i="6"/>
  <c r="N66" i="6"/>
  <c r="L66" i="6"/>
  <c r="V65" i="6"/>
  <c r="X65" i="6" s="1"/>
  <c r="N65" i="6"/>
  <c r="L65" i="6"/>
  <c r="X64" i="6"/>
  <c r="V64" i="6"/>
  <c r="N64" i="6"/>
  <c r="L64" i="6"/>
  <c r="V63" i="6"/>
  <c r="X63" i="6" s="1"/>
  <c r="N63" i="6"/>
  <c r="L63" i="6"/>
  <c r="X62" i="6"/>
  <c r="V62" i="6"/>
  <c r="N62" i="6"/>
  <c r="L62" i="6"/>
  <c r="V61" i="6"/>
  <c r="X61" i="6" s="1"/>
  <c r="N61" i="6"/>
  <c r="L61" i="6"/>
  <c r="X60" i="6"/>
  <c r="V60" i="6"/>
  <c r="N60" i="6"/>
  <c r="L60" i="6"/>
  <c r="V59" i="6"/>
  <c r="X59" i="6" s="1"/>
  <c r="N59" i="6"/>
  <c r="L59" i="6"/>
  <c r="X58" i="6"/>
  <c r="V58" i="6"/>
  <c r="N58" i="6"/>
  <c r="L58" i="6"/>
  <c r="V57" i="6"/>
  <c r="X57" i="6" s="1"/>
  <c r="N57" i="6"/>
  <c r="L57" i="6"/>
  <c r="X56" i="6"/>
  <c r="V56" i="6"/>
  <c r="N56" i="6"/>
  <c r="L56" i="6"/>
  <c r="V55" i="6"/>
  <c r="X55" i="6" s="1"/>
  <c r="N55" i="6"/>
  <c r="L55" i="6"/>
  <c r="X54" i="6"/>
  <c r="V54" i="6"/>
  <c r="N54" i="6"/>
  <c r="L54" i="6"/>
  <c r="V53" i="6"/>
  <c r="X53" i="6" s="1"/>
  <c r="N53" i="6"/>
  <c r="L53" i="6"/>
  <c r="X52" i="6"/>
  <c r="V52" i="6"/>
  <c r="N52" i="6"/>
  <c r="L52" i="6"/>
  <c r="V51" i="6"/>
  <c r="X51" i="6" s="1"/>
  <c r="N51" i="6"/>
  <c r="L51" i="6"/>
  <c r="X50" i="6"/>
  <c r="V50" i="6"/>
  <c r="N50" i="6"/>
  <c r="L50" i="6"/>
  <c r="V49" i="6"/>
  <c r="X49" i="6" s="1"/>
  <c r="N49" i="6"/>
  <c r="L49" i="6"/>
  <c r="X48" i="6"/>
  <c r="V48" i="6"/>
  <c r="N48" i="6"/>
  <c r="L48" i="6"/>
  <c r="V47" i="6"/>
  <c r="X47" i="6" s="1"/>
  <c r="N47" i="6"/>
  <c r="L47" i="6"/>
  <c r="X46" i="6"/>
  <c r="V46" i="6"/>
  <c r="N46" i="6"/>
  <c r="L46" i="6"/>
  <c r="V45" i="6"/>
  <c r="X45" i="6" s="1"/>
  <c r="N45" i="6"/>
  <c r="L45" i="6"/>
  <c r="X44" i="6"/>
  <c r="V44" i="6"/>
  <c r="N44" i="6"/>
  <c r="L44" i="6"/>
  <c r="V43" i="6"/>
  <c r="X43" i="6" s="1"/>
  <c r="N43" i="6"/>
  <c r="L43" i="6"/>
  <c r="X42" i="6"/>
  <c r="V42" i="6"/>
  <c r="N42" i="6"/>
  <c r="L42" i="6"/>
  <c r="V41" i="6"/>
  <c r="X41" i="6" s="1"/>
  <c r="N41" i="6"/>
  <c r="L41" i="6"/>
  <c r="X40" i="6"/>
  <c r="V40" i="6"/>
  <c r="N40" i="6"/>
  <c r="L40" i="6"/>
  <c r="V39" i="6"/>
  <c r="X39" i="6" s="1"/>
  <c r="N39" i="6"/>
  <c r="L39" i="6"/>
  <c r="X38" i="6"/>
  <c r="V38" i="6"/>
  <c r="N38" i="6"/>
  <c r="L38" i="6"/>
  <c r="V37" i="6"/>
  <c r="X37" i="6" s="1"/>
  <c r="N37" i="6"/>
  <c r="L37" i="6"/>
  <c r="X36" i="6"/>
  <c r="V36" i="6"/>
  <c r="N36" i="6"/>
  <c r="L36" i="6"/>
  <c r="V35" i="6"/>
  <c r="X35" i="6" s="1"/>
  <c r="N35" i="6"/>
  <c r="L35" i="6"/>
  <c r="X34" i="6"/>
  <c r="V34" i="6"/>
  <c r="N34" i="6"/>
  <c r="L34" i="6"/>
  <c r="V33" i="6"/>
  <c r="X33" i="6" s="1"/>
  <c r="N33" i="6"/>
  <c r="L33" i="6"/>
  <c r="X32" i="6"/>
  <c r="V32" i="6"/>
  <c r="N32" i="6"/>
  <c r="L32" i="6"/>
  <c r="V31" i="6"/>
  <c r="X31" i="6" s="1"/>
  <c r="N31" i="6"/>
  <c r="L31" i="6"/>
  <c r="X30" i="6"/>
  <c r="V30" i="6"/>
  <c r="N30" i="6"/>
  <c r="L30" i="6"/>
  <c r="V29" i="6"/>
  <c r="X29" i="6" s="1"/>
  <c r="N29" i="6"/>
  <c r="L29" i="6"/>
  <c r="X28" i="6"/>
  <c r="V28" i="6"/>
  <c r="N28" i="6"/>
  <c r="L28" i="6"/>
  <c r="V27" i="6"/>
  <c r="X27" i="6" s="1"/>
  <c r="N27" i="6"/>
  <c r="L27" i="6"/>
  <c r="X26" i="6"/>
  <c r="V26" i="6"/>
  <c r="N26" i="6"/>
  <c r="L26" i="6"/>
  <c r="V25" i="6"/>
  <c r="X25" i="6" s="1"/>
  <c r="N25" i="6"/>
  <c r="L25" i="6"/>
  <c r="X24" i="6"/>
  <c r="V24" i="6"/>
  <c r="N24" i="6"/>
  <c r="L24" i="6"/>
  <c r="V23" i="6"/>
  <c r="X23" i="6" s="1"/>
  <c r="N23" i="6"/>
  <c r="L23" i="6"/>
  <c r="X22" i="6"/>
  <c r="V22" i="6"/>
  <c r="N22" i="6"/>
  <c r="L22" i="6"/>
  <c r="V21" i="6"/>
  <c r="X21" i="6" s="1"/>
  <c r="N21" i="6"/>
  <c r="L21" i="6"/>
  <c r="X20" i="6"/>
  <c r="V20" i="6"/>
  <c r="N20" i="6"/>
  <c r="L20" i="6"/>
  <c r="V19" i="6"/>
  <c r="X19" i="6" s="1"/>
  <c r="N19" i="6"/>
  <c r="L19" i="6"/>
  <c r="X18" i="6"/>
  <c r="V18" i="6"/>
  <c r="N18" i="6"/>
  <c r="L18" i="6"/>
  <c r="X17" i="6"/>
  <c r="V17" i="6"/>
  <c r="N17" i="6"/>
  <c r="L17" i="6"/>
  <c r="X16" i="6"/>
  <c r="V16" i="6"/>
  <c r="N16" i="6"/>
  <c r="L16" i="6"/>
  <c r="X15" i="6"/>
  <c r="V15" i="6"/>
  <c r="N15" i="6"/>
  <c r="L15" i="6"/>
  <c r="X14" i="6"/>
  <c r="V14" i="6"/>
  <c r="N14" i="6"/>
  <c r="L14" i="6"/>
  <c r="X13" i="6"/>
  <c r="V13" i="6"/>
  <c r="V280" i="6" s="1"/>
  <c r="N13" i="6"/>
  <c r="L13" i="6"/>
  <c r="X12" i="6"/>
  <c r="V12" i="6"/>
  <c r="N12" i="6"/>
  <c r="L12" i="6"/>
  <c r="X1" i="6"/>
  <c r="U293" i="5"/>
  <c r="S293" i="5"/>
  <c r="R293" i="5"/>
  <c r="Q293" i="5"/>
  <c r="P293" i="5"/>
  <c r="O293" i="5"/>
  <c r="N293" i="5"/>
  <c r="K293" i="5"/>
  <c r="I293" i="5"/>
  <c r="H293" i="5"/>
  <c r="G293" i="5"/>
  <c r="F293" i="5"/>
  <c r="E293" i="5"/>
  <c r="D293" i="5"/>
  <c r="V292" i="5"/>
  <c r="T292" i="5"/>
  <c r="J292" i="5"/>
  <c r="L292" i="5" s="1"/>
  <c r="V291" i="5"/>
  <c r="T291" i="5"/>
  <c r="J291" i="5"/>
  <c r="L291" i="5" s="1"/>
  <c r="V290" i="5"/>
  <c r="T290" i="5"/>
  <c r="J290" i="5"/>
  <c r="L290" i="5" s="1"/>
  <c r="V289" i="5"/>
  <c r="T289" i="5"/>
  <c r="T293" i="5" s="1"/>
  <c r="L289" i="5"/>
  <c r="J289" i="5"/>
  <c r="V288" i="5"/>
  <c r="U288" i="5"/>
  <c r="T288" i="5"/>
  <c r="J288" i="5"/>
  <c r="L288" i="5" s="1"/>
  <c r="V287" i="5"/>
  <c r="T287" i="5"/>
  <c r="J287" i="5"/>
  <c r="L287" i="5" s="1"/>
  <c r="V286" i="5"/>
  <c r="T286" i="5"/>
  <c r="J286" i="5"/>
  <c r="L286" i="5" s="1"/>
  <c r="V285" i="5"/>
  <c r="V293" i="5" s="1"/>
  <c r="T285" i="5"/>
  <c r="J285" i="5"/>
  <c r="L285" i="5" s="1"/>
  <c r="V284" i="5"/>
  <c r="T284" i="5"/>
  <c r="J284" i="5"/>
  <c r="U280" i="5"/>
  <c r="R280" i="5"/>
  <c r="P280" i="5"/>
  <c r="O280" i="5"/>
  <c r="N280" i="5"/>
  <c r="L280" i="5"/>
  <c r="K280" i="5"/>
  <c r="H280" i="5"/>
  <c r="F280" i="5"/>
  <c r="E280" i="5"/>
  <c r="D280" i="5"/>
  <c r="T279" i="5"/>
  <c r="V279" i="5" s="1"/>
  <c r="L279" i="5"/>
  <c r="J279" i="5"/>
  <c r="T278" i="5"/>
  <c r="V278" i="5" s="1"/>
  <c r="L278" i="5"/>
  <c r="J278" i="5"/>
  <c r="T277" i="5"/>
  <c r="V277" i="5" s="1"/>
  <c r="L277" i="5"/>
  <c r="J277" i="5"/>
  <c r="T276" i="5"/>
  <c r="V276" i="5" s="1"/>
  <c r="L276" i="5"/>
  <c r="J276" i="5"/>
  <c r="T275" i="5"/>
  <c r="V275" i="5" s="1"/>
  <c r="L275" i="5"/>
  <c r="J275" i="5"/>
  <c r="T274" i="5"/>
  <c r="V274" i="5" s="1"/>
  <c r="L274" i="5"/>
  <c r="J274" i="5"/>
  <c r="T273" i="5"/>
  <c r="V273" i="5" s="1"/>
  <c r="L273" i="5"/>
  <c r="J273" i="5"/>
  <c r="T272" i="5"/>
  <c r="V272" i="5" s="1"/>
  <c r="L272" i="5"/>
  <c r="J272" i="5"/>
  <c r="T271" i="5"/>
  <c r="V271" i="5" s="1"/>
  <c r="L271" i="5"/>
  <c r="J271" i="5"/>
  <c r="T270" i="5"/>
  <c r="V270" i="5" s="1"/>
  <c r="L270" i="5"/>
  <c r="J270" i="5"/>
  <c r="T269" i="5"/>
  <c r="V269" i="5" s="1"/>
  <c r="L269" i="5"/>
  <c r="J269" i="5"/>
  <c r="J280" i="5" s="1"/>
  <c r="T268" i="5"/>
  <c r="L268" i="5"/>
  <c r="J268" i="5"/>
  <c r="U265" i="5"/>
  <c r="S265" i="5"/>
  <c r="R265" i="5"/>
  <c r="Q265" i="5"/>
  <c r="P265" i="5"/>
  <c r="O265" i="5"/>
  <c r="N265" i="5"/>
  <c r="K265" i="5"/>
  <c r="I265" i="5"/>
  <c r="H265" i="5"/>
  <c r="G265" i="5"/>
  <c r="F265" i="5"/>
  <c r="E265" i="5"/>
  <c r="D265" i="5"/>
  <c r="V264" i="5"/>
  <c r="T264" i="5"/>
  <c r="J264" i="5"/>
  <c r="L264" i="5" s="1"/>
  <c r="V263" i="5"/>
  <c r="T263" i="5"/>
  <c r="J263" i="5"/>
  <c r="L263" i="5" s="1"/>
  <c r="V262" i="5"/>
  <c r="T262" i="5"/>
  <c r="J262" i="5"/>
  <c r="L262" i="5" s="1"/>
  <c r="V261" i="5"/>
  <c r="T261" i="5"/>
  <c r="J261" i="5"/>
  <c r="L261" i="5" s="1"/>
  <c r="V260" i="5"/>
  <c r="T260" i="5"/>
  <c r="J260" i="5"/>
  <c r="L260" i="5" s="1"/>
  <c r="V259" i="5"/>
  <c r="T259" i="5"/>
  <c r="J259" i="5"/>
  <c r="L259" i="5" s="1"/>
  <c r="V258" i="5"/>
  <c r="T258" i="5"/>
  <c r="J258" i="5"/>
  <c r="L258" i="5" s="1"/>
  <c r="V257" i="5"/>
  <c r="T257" i="5"/>
  <c r="J257" i="5"/>
  <c r="L257" i="5" s="1"/>
  <c r="V256" i="5"/>
  <c r="T256" i="5"/>
  <c r="J256" i="5"/>
  <c r="L256" i="5" s="1"/>
  <c r="V255" i="5"/>
  <c r="T255" i="5"/>
  <c r="J255" i="5"/>
  <c r="L255" i="5" s="1"/>
  <c r="V254" i="5"/>
  <c r="T254" i="5"/>
  <c r="J254" i="5"/>
  <c r="L254" i="5" s="1"/>
  <c r="V253" i="5"/>
  <c r="T253" i="5"/>
  <c r="J253" i="5"/>
  <c r="L253" i="5" s="1"/>
  <c r="V252" i="5"/>
  <c r="T252" i="5"/>
  <c r="J252" i="5"/>
  <c r="L252" i="5" s="1"/>
  <c r="V251" i="5"/>
  <c r="T251" i="5"/>
  <c r="J251" i="5"/>
  <c r="L251" i="5" s="1"/>
  <c r="V250" i="5"/>
  <c r="T250" i="5"/>
  <c r="J250" i="5"/>
  <c r="L250" i="5" s="1"/>
  <c r="V249" i="5"/>
  <c r="T249" i="5"/>
  <c r="J249" i="5"/>
  <c r="L249" i="5" s="1"/>
  <c r="V248" i="5"/>
  <c r="T248" i="5"/>
  <c r="J248" i="5"/>
  <c r="L248" i="5" s="1"/>
  <c r="V247" i="5"/>
  <c r="T247" i="5"/>
  <c r="J247" i="5"/>
  <c r="L247" i="5" s="1"/>
  <c r="V246" i="5"/>
  <c r="T246" i="5"/>
  <c r="J246" i="5"/>
  <c r="L246" i="5" s="1"/>
  <c r="V245" i="5"/>
  <c r="T245" i="5"/>
  <c r="J245" i="5"/>
  <c r="L245" i="5" s="1"/>
  <c r="V244" i="5"/>
  <c r="T244" i="5"/>
  <c r="J244" i="5"/>
  <c r="L244" i="5" s="1"/>
  <c r="V243" i="5"/>
  <c r="T243" i="5"/>
  <c r="J243" i="5"/>
  <c r="L243" i="5" s="1"/>
  <c r="V242" i="5"/>
  <c r="T242" i="5"/>
  <c r="J242" i="5"/>
  <c r="L242" i="5" s="1"/>
  <c r="V241" i="5"/>
  <c r="T241" i="5"/>
  <c r="J241" i="5"/>
  <c r="L241" i="5" s="1"/>
  <c r="V240" i="5"/>
  <c r="T240" i="5"/>
  <c r="J240" i="5"/>
  <c r="L240" i="5" s="1"/>
  <c r="V239" i="5"/>
  <c r="T239" i="5"/>
  <c r="J239" i="5"/>
  <c r="L239" i="5" s="1"/>
  <c r="V238" i="5"/>
  <c r="T238" i="5"/>
  <c r="J238" i="5"/>
  <c r="L238" i="5" s="1"/>
  <c r="V237" i="5"/>
  <c r="T237" i="5"/>
  <c r="J237" i="5"/>
  <c r="L237" i="5" s="1"/>
  <c r="V236" i="5"/>
  <c r="T236" i="5"/>
  <c r="J236" i="5"/>
  <c r="L236" i="5" s="1"/>
  <c r="V235" i="5"/>
  <c r="T235" i="5"/>
  <c r="J235" i="5"/>
  <c r="L235" i="5" s="1"/>
  <c r="V234" i="5"/>
  <c r="T234" i="5"/>
  <c r="J234" i="5"/>
  <c r="L234" i="5" s="1"/>
  <c r="V233" i="5"/>
  <c r="T233" i="5"/>
  <c r="J233" i="5"/>
  <c r="L233" i="5" s="1"/>
  <c r="V232" i="5"/>
  <c r="T232" i="5"/>
  <c r="J232" i="5"/>
  <c r="L232" i="5" s="1"/>
  <c r="V231" i="5"/>
  <c r="T231" i="5"/>
  <c r="J231" i="5"/>
  <c r="L231" i="5" s="1"/>
  <c r="V230" i="5"/>
  <c r="T230" i="5"/>
  <c r="J230" i="5"/>
  <c r="L230" i="5" s="1"/>
  <c r="V229" i="5"/>
  <c r="T229" i="5"/>
  <c r="J229" i="5"/>
  <c r="L229" i="5" s="1"/>
  <c r="V228" i="5"/>
  <c r="T228" i="5"/>
  <c r="J228" i="5"/>
  <c r="L228" i="5" s="1"/>
  <c r="V227" i="5"/>
  <c r="T227" i="5"/>
  <c r="J227" i="5"/>
  <c r="L227" i="5" s="1"/>
  <c r="V226" i="5"/>
  <c r="T226" i="5"/>
  <c r="J226" i="5"/>
  <c r="L226" i="5" s="1"/>
  <c r="V225" i="5"/>
  <c r="T225" i="5"/>
  <c r="J225" i="5"/>
  <c r="L225" i="5" s="1"/>
  <c r="V224" i="5"/>
  <c r="T224" i="5"/>
  <c r="J224" i="5"/>
  <c r="L224" i="5" s="1"/>
  <c r="V223" i="5"/>
  <c r="T223" i="5"/>
  <c r="J223" i="5"/>
  <c r="L223" i="5" s="1"/>
  <c r="V222" i="5"/>
  <c r="T222" i="5"/>
  <c r="J222" i="5"/>
  <c r="L222" i="5" s="1"/>
  <c r="V221" i="5"/>
  <c r="T221" i="5"/>
  <c r="J221" i="5"/>
  <c r="L221" i="5" s="1"/>
  <c r="V220" i="5"/>
  <c r="T220" i="5"/>
  <c r="J220" i="5"/>
  <c r="L220" i="5" s="1"/>
  <c r="V219" i="5"/>
  <c r="T219" i="5"/>
  <c r="J219" i="5"/>
  <c r="L219" i="5" s="1"/>
  <c r="V218" i="5"/>
  <c r="T218" i="5"/>
  <c r="J218" i="5"/>
  <c r="L218" i="5" s="1"/>
  <c r="V217" i="5"/>
  <c r="T217" i="5"/>
  <c r="J217" i="5"/>
  <c r="L217" i="5" s="1"/>
  <c r="V216" i="5"/>
  <c r="T216" i="5"/>
  <c r="J216" i="5"/>
  <c r="L216" i="5" s="1"/>
  <c r="V215" i="5"/>
  <c r="T215" i="5"/>
  <c r="J215" i="5"/>
  <c r="L215" i="5" s="1"/>
  <c r="V214" i="5"/>
  <c r="T214" i="5"/>
  <c r="J214" i="5"/>
  <c r="L214" i="5" s="1"/>
  <c r="V213" i="5"/>
  <c r="T213" i="5"/>
  <c r="J213" i="5"/>
  <c r="L213" i="5" s="1"/>
  <c r="V212" i="5"/>
  <c r="T212" i="5"/>
  <c r="J212" i="5"/>
  <c r="L212" i="5" s="1"/>
  <c r="V211" i="5"/>
  <c r="T211" i="5"/>
  <c r="J211" i="5"/>
  <c r="L211" i="5" s="1"/>
  <c r="V210" i="5"/>
  <c r="T210" i="5"/>
  <c r="J210" i="5"/>
  <c r="L210" i="5" s="1"/>
  <c r="V209" i="5"/>
  <c r="T209" i="5"/>
  <c r="J209" i="5"/>
  <c r="L209" i="5" s="1"/>
  <c r="V208" i="5"/>
  <c r="T208" i="5"/>
  <c r="J208" i="5"/>
  <c r="L208" i="5" s="1"/>
  <c r="V207" i="5"/>
  <c r="T207" i="5"/>
  <c r="J207" i="5"/>
  <c r="L207" i="5" s="1"/>
  <c r="V206" i="5"/>
  <c r="T206" i="5"/>
  <c r="J206" i="5"/>
  <c r="L206" i="5" s="1"/>
  <c r="V205" i="5"/>
  <c r="T205" i="5"/>
  <c r="J205" i="5"/>
  <c r="L205" i="5" s="1"/>
  <c r="V204" i="5"/>
  <c r="T204" i="5"/>
  <c r="J204" i="5"/>
  <c r="L204" i="5" s="1"/>
  <c r="V203" i="5"/>
  <c r="T203" i="5"/>
  <c r="J203" i="5"/>
  <c r="L203" i="5" s="1"/>
  <c r="V202" i="5"/>
  <c r="T202" i="5"/>
  <c r="J202" i="5"/>
  <c r="L202" i="5" s="1"/>
  <c r="V201" i="5"/>
  <c r="T201" i="5"/>
  <c r="J201" i="5"/>
  <c r="L201" i="5" s="1"/>
  <c r="V200" i="5"/>
  <c r="T200" i="5"/>
  <c r="J200" i="5"/>
  <c r="L200" i="5" s="1"/>
  <c r="V199" i="5"/>
  <c r="T199" i="5"/>
  <c r="J199" i="5"/>
  <c r="L199" i="5" s="1"/>
  <c r="V198" i="5"/>
  <c r="T198" i="5"/>
  <c r="J198" i="5"/>
  <c r="L198" i="5" s="1"/>
  <c r="V197" i="5"/>
  <c r="T197" i="5"/>
  <c r="J197" i="5"/>
  <c r="L197" i="5" s="1"/>
  <c r="V196" i="5"/>
  <c r="T196" i="5"/>
  <c r="J196" i="5"/>
  <c r="L196" i="5" s="1"/>
  <c r="V195" i="5"/>
  <c r="T195" i="5"/>
  <c r="J195" i="5"/>
  <c r="L195" i="5" s="1"/>
  <c r="V194" i="5"/>
  <c r="T194" i="5"/>
  <c r="J194" i="5"/>
  <c r="L194" i="5" s="1"/>
  <c r="V193" i="5"/>
  <c r="T193" i="5"/>
  <c r="J193" i="5"/>
  <c r="L193" i="5" s="1"/>
  <c r="V192" i="5"/>
  <c r="T192" i="5"/>
  <c r="J192" i="5"/>
  <c r="L192" i="5" s="1"/>
  <c r="V191" i="5"/>
  <c r="T191" i="5"/>
  <c r="J191" i="5"/>
  <c r="L191" i="5" s="1"/>
  <c r="V190" i="5"/>
  <c r="T190" i="5"/>
  <c r="J190" i="5"/>
  <c r="L190" i="5" s="1"/>
  <c r="V189" i="5"/>
  <c r="T189" i="5"/>
  <c r="J189" i="5"/>
  <c r="L189" i="5" s="1"/>
  <c r="V188" i="5"/>
  <c r="T188" i="5"/>
  <c r="J188" i="5"/>
  <c r="L188" i="5" s="1"/>
  <c r="V187" i="5"/>
  <c r="T187" i="5"/>
  <c r="J187" i="5"/>
  <c r="L187" i="5" s="1"/>
  <c r="V186" i="5"/>
  <c r="T186" i="5"/>
  <c r="J186" i="5"/>
  <c r="L186" i="5" s="1"/>
  <c r="V185" i="5"/>
  <c r="T185" i="5"/>
  <c r="J185" i="5"/>
  <c r="L185" i="5" s="1"/>
  <c r="V184" i="5"/>
  <c r="T184" i="5"/>
  <c r="J184" i="5"/>
  <c r="L184" i="5" s="1"/>
  <c r="V183" i="5"/>
  <c r="T183" i="5"/>
  <c r="J183" i="5"/>
  <c r="L183" i="5" s="1"/>
  <c r="V182" i="5"/>
  <c r="T182" i="5"/>
  <c r="J182" i="5"/>
  <c r="L182" i="5" s="1"/>
  <c r="V181" i="5"/>
  <c r="T181" i="5"/>
  <c r="J181" i="5"/>
  <c r="L181" i="5" s="1"/>
  <c r="V180" i="5"/>
  <c r="T180" i="5"/>
  <c r="J180" i="5"/>
  <c r="L180" i="5" s="1"/>
  <c r="V179" i="5"/>
  <c r="T179" i="5"/>
  <c r="J179" i="5"/>
  <c r="L179" i="5" s="1"/>
  <c r="V178" i="5"/>
  <c r="T178" i="5"/>
  <c r="J178" i="5"/>
  <c r="L178" i="5" s="1"/>
  <c r="V177" i="5"/>
  <c r="T177" i="5"/>
  <c r="J177" i="5"/>
  <c r="L177" i="5" s="1"/>
  <c r="V176" i="5"/>
  <c r="T176" i="5"/>
  <c r="J176" i="5"/>
  <c r="L176" i="5" s="1"/>
  <c r="V175" i="5"/>
  <c r="T175" i="5"/>
  <c r="J175" i="5"/>
  <c r="L175" i="5" s="1"/>
  <c r="V174" i="5"/>
  <c r="T174" i="5"/>
  <c r="J174" i="5"/>
  <c r="L174" i="5" s="1"/>
  <c r="V173" i="5"/>
  <c r="T173" i="5"/>
  <c r="J173" i="5"/>
  <c r="L173" i="5" s="1"/>
  <c r="V172" i="5"/>
  <c r="T172" i="5"/>
  <c r="J172" i="5"/>
  <c r="L172" i="5" s="1"/>
  <c r="V171" i="5"/>
  <c r="T171" i="5"/>
  <c r="J171" i="5"/>
  <c r="L171" i="5" s="1"/>
  <c r="V170" i="5"/>
  <c r="T170" i="5"/>
  <c r="J170" i="5"/>
  <c r="L170" i="5" s="1"/>
  <c r="V169" i="5"/>
  <c r="T169" i="5"/>
  <c r="J169" i="5"/>
  <c r="L169" i="5" s="1"/>
  <c r="V168" i="5"/>
  <c r="T168" i="5"/>
  <c r="J168" i="5"/>
  <c r="L168" i="5" s="1"/>
  <c r="V167" i="5"/>
  <c r="T167" i="5"/>
  <c r="J167" i="5"/>
  <c r="L167" i="5" s="1"/>
  <c r="V166" i="5"/>
  <c r="T166" i="5"/>
  <c r="J166" i="5"/>
  <c r="L166" i="5" s="1"/>
  <c r="V165" i="5"/>
  <c r="T165" i="5"/>
  <c r="J165" i="5"/>
  <c r="L165" i="5" s="1"/>
  <c r="V164" i="5"/>
  <c r="T164" i="5"/>
  <c r="J164" i="5"/>
  <c r="L164" i="5" s="1"/>
  <c r="V163" i="5"/>
  <c r="T163" i="5"/>
  <c r="J163" i="5"/>
  <c r="L163" i="5" s="1"/>
  <c r="V162" i="5"/>
  <c r="T162" i="5"/>
  <c r="J162" i="5"/>
  <c r="L162" i="5" s="1"/>
  <c r="V161" i="5"/>
  <c r="T161" i="5"/>
  <c r="J161" i="5"/>
  <c r="L161" i="5" s="1"/>
  <c r="V160" i="5"/>
  <c r="T160" i="5"/>
  <c r="J160" i="5"/>
  <c r="L160" i="5" s="1"/>
  <c r="V159" i="5"/>
  <c r="T159" i="5"/>
  <c r="J159" i="5"/>
  <c r="L159" i="5" s="1"/>
  <c r="V158" i="5"/>
  <c r="T158" i="5"/>
  <c r="J158" i="5"/>
  <c r="L158" i="5" s="1"/>
  <c r="V157" i="5"/>
  <c r="T157" i="5"/>
  <c r="J157" i="5"/>
  <c r="L157" i="5" s="1"/>
  <c r="V156" i="5"/>
  <c r="T156" i="5"/>
  <c r="J156" i="5"/>
  <c r="L156" i="5" s="1"/>
  <c r="V155" i="5"/>
  <c r="T155" i="5"/>
  <c r="J155" i="5"/>
  <c r="L155" i="5" s="1"/>
  <c r="V154" i="5"/>
  <c r="T154" i="5"/>
  <c r="J154" i="5"/>
  <c r="L154" i="5" s="1"/>
  <c r="V153" i="5"/>
  <c r="T153" i="5"/>
  <c r="J153" i="5"/>
  <c r="L153" i="5" s="1"/>
  <c r="V152" i="5"/>
  <c r="T152" i="5"/>
  <c r="J152" i="5"/>
  <c r="L152" i="5" s="1"/>
  <c r="V151" i="5"/>
  <c r="T151" i="5"/>
  <c r="J151" i="5"/>
  <c r="L151" i="5" s="1"/>
  <c r="V150" i="5"/>
  <c r="T150" i="5"/>
  <c r="J150" i="5"/>
  <c r="L150" i="5" s="1"/>
  <c r="V149" i="5"/>
  <c r="T149" i="5"/>
  <c r="J149" i="5"/>
  <c r="L149" i="5" s="1"/>
  <c r="V148" i="5"/>
  <c r="T148" i="5"/>
  <c r="J148" i="5"/>
  <c r="L148" i="5" s="1"/>
  <c r="V147" i="5"/>
  <c r="T147" i="5"/>
  <c r="J147" i="5"/>
  <c r="L147" i="5" s="1"/>
  <c r="V146" i="5"/>
  <c r="T146" i="5"/>
  <c r="J146" i="5"/>
  <c r="L146" i="5" s="1"/>
  <c r="V145" i="5"/>
  <c r="T145" i="5"/>
  <c r="J145" i="5"/>
  <c r="L145" i="5" s="1"/>
  <c r="V144" i="5"/>
  <c r="T144" i="5"/>
  <c r="J144" i="5"/>
  <c r="L144" i="5" s="1"/>
  <c r="V143" i="5"/>
  <c r="T143" i="5"/>
  <c r="J143" i="5"/>
  <c r="L143" i="5" s="1"/>
  <c r="V142" i="5"/>
  <c r="T142" i="5"/>
  <c r="J142" i="5"/>
  <c r="L142" i="5" s="1"/>
  <c r="V141" i="5"/>
  <c r="T141" i="5"/>
  <c r="J141" i="5"/>
  <c r="L141" i="5" s="1"/>
  <c r="V140" i="5"/>
  <c r="T140" i="5"/>
  <c r="J140" i="5"/>
  <c r="L140" i="5" s="1"/>
  <c r="V139" i="5"/>
  <c r="T139" i="5"/>
  <c r="J139" i="5"/>
  <c r="L139" i="5" s="1"/>
  <c r="V138" i="5"/>
  <c r="T138" i="5"/>
  <c r="J138" i="5"/>
  <c r="L138" i="5" s="1"/>
  <c r="V137" i="5"/>
  <c r="T137" i="5"/>
  <c r="J137" i="5"/>
  <c r="L137" i="5" s="1"/>
  <c r="V136" i="5"/>
  <c r="T136" i="5"/>
  <c r="J136" i="5"/>
  <c r="L136" i="5" s="1"/>
  <c r="V135" i="5"/>
  <c r="T135" i="5"/>
  <c r="J135" i="5"/>
  <c r="L135" i="5" s="1"/>
  <c r="V134" i="5"/>
  <c r="T134" i="5"/>
  <c r="J134" i="5"/>
  <c r="L134" i="5" s="1"/>
  <c r="V133" i="5"/>
  <c r="T133" i="5"/>
  <c r="J133" i="5"/>
  <c r="L133" i="5" s="1"/>
  <c r="V132" i="5"/>
  <c r="T132" i="5"/>
  <c r="J132" i="5"/>
  <c r="L132" i="5" s="1"/>
  <c r="V131" i="5"/>
  <c r="T131" i="5"/>
  <c r="L131" i="5"/>
  <c r="J131" i="5"/>
  <c r="V130" i="5"/>
  <c r="T130" i="5"/>
  <c r="J130" i="5"/>
  <c r="L130" i="5" s="1"/>
  <c r="V129" i="5"/>
  <c r="T129" i="5"/>
  <c r="J129" i="5"/>
  <c r="L129" i="5" s="1"/>
  <c r="V128" i="5"/>
  <c r="T128" i="5"/>
  <c r="J128" i="5"/>
  <c r="L128" i="5" s="1"/>
  <c r="V127" i="5"/>
  <c r="T127" i="5"/>
  <c r="L127" i="5"/>
  <c r="J127" i="5"/>
  <c r="V126" i="5"/>
  <c r="T126" i="5"/>
  <c r="J126" i="5"/>
  <c r="L126" i="5" s="1"/>
  <c r="V125" i="5"/>
  <c r="T125" i="5"/>
  <c r="L125" i="5"/>
  <c r="J125" i="5"/>
  <c r="V124" i="5"/>
  <c r="T124" i="5"/>
  <c r="J124" i="5"/>
  <c r="L124" i="5" s="1"/>
  <c r="V123" i="5"/>
  <c r="T123" i="5"/>
  <c r="J123" i="5"/>
  <c r="L123" i="5" s="1"/>
  <c r="V122" i="5"/>
  <c r="T122" i="5"/>
  <c r="J122" i="5"/>
  <c r="L122" i="5" s="1"/>
  <c r="V121" i="5"/>
  <c r="T121" i="5"/>
  <c r="L121" i="5"/>
  <c r="J121" i="5"/>
  <c r="V120" i="5"/>
  <c r="T120" i="5"/>
  <c r="J120" i="5"/>
  <c r="L120" i="5" s="1"/>
  <c r="V119" i="5"/>
  <c r="T119" i="5"/>
  <c r="J119" i="5"/>
  <c r="L119" i="5" s="1"/>
  <c r="V118" i="5"/>
  <c r="T118" i="5"/>
  <c r="J118" i="5"/>
  <c r="L118" i="5" s="1"/>
  <c r="V117" i="5"/>
  <c r="T117" i="5"/>
  <c r="J117" i="5"/>
  <c r="L117" i="5" s="1"/>
  <c r="V116" i="5"/>
  <c r="T116" i="5"/>
  <c r="L116" i="5"/>
  <c r="J116" i="5"/>
  <c r="V115" i="5"/>
  <c r="T115" i="5"/>
  <c r="J115" i="5"/>
  <c r="L115" i="5" s="1"/>
  <c r="V114" i="5"/>
  <c r="T114" i="5"/>
  <c r="L114" i="5"/>
  <c r="J114" i="5"/>
  <c r="V113" i="5"/>
  <c r="T113" i="5"/>
  <c r="J113" i="5"/>
  <c r="L113" i="5" s="1"/>
  <c r="V112" i="5"/>
  <c r="T112" i="5"/>
  <c r="L112" i="5"/>
  <c r="J112" i="5"/>
  <c r="V111" i="5"/>
  <c r="T111" i="5"/>
  <c r="J111" i="5"/>
  <c r="L111" i="5" s="1"/>
  <c r="V110" i="5"/>
  <c r="T110" i="5"/>
  <c r="L110" i="5"/>
  <c r="J110" i="5"/>
  <c r="V109" i="5"/>
  <c r="T109" i="5"/>
  <c r="J109" i="5"/>
  <c r="L109" i="5" s="1"/>
  <c r="V108" i="5"/>
  <c r="T108" i="5"/>
  <c r="L108" i="5"/>
  <c r="J108" i="5"/>
  <c r="V107" i="5"/>
  <c r="T107" i="5"/>
  <c r="J107" i="5"/>
  <c r="L107" i="5" s="1"/>
  <c r="V106" i="5"/>
  <c r="T106" i="5"/>
  <c r="L106" i="5"/>
  <c r="J106" i="5"/>
  <c r="V105" i="5"/>
  <c r="T105" i="5"/>
  <c r="J105" i="5"/>
  <c r="L105" i="5" s="1"/>
  <c r="V104" i="5"/>
  <c r="T104" i="5"/>
  <c r="L104" i="5"/>
  <c r="J104" i="5"/>
  <c r="V103" i="5"/>
  <c r="T103" i="5"/>
  <c r="J103" i="5"/>
  <c r="L103" i="5" s="1"/>
  <c r="V102" i="5"/>
  <c r="T102" i="5"/>
  <c r="L102" i="5"/>
  <c r="J102" i="5"/>
  <c r="V101" i="5"/>
  <c r="T101" i="5"/>
  <c r="J101" i="5"/>
  <c r="L101" i="5" s="1"/>
  <c r="U100" i="5"/>
  <c r="T100" i="5"/>
  <c r="V100" i="5" s="1"/>
  <c r="L100" i="5"/>
  <c r="J100" i="5"/>
  <c r="T99" i="5"/>
  <c r="V99" i="5" s="1"/>
  <c r="J99" i="5"/>
  <c r="L99" i="5" s="1"/>
  <c r="V98" i="5"/>
  <c r="T98" i="5"/>
  <c r="L98" i="5"/>
  <c r="J98" i="5"/>
  <c r="T97" i="5"/>
  <c r="V97" i="5" s="1"/>
  <c r="J97" i="5"/>
  <c r="L97" i="5" s="1"/>
  <c r="T96" i="5"/>
  <c r="V96" i="5" s="1"/>
  <c r="J96" i="5"/>
  <c r="L96" i="5" s="1"/>
  <c r="T95" i="5"/>
  <c r="V95" i="5" s="1"/>
  <c r="L95" i="5"/>
  <c r="J95" i="5"/>
  <c r="T94" i="5"/>
  <c r="V94" i="5" s="1"/>
  <c r="L94" i="5"/>
  <c r="J94" i="5"/>
  <c r="T93" i="5"/>
  <c r="V93" i="5" s="1"/>
  <c r="L93" i="5"/>
  <c r="J93" i="5"/>
  <c r="T92" i="5"/>
  <c r="V92" i="5" s="1"/>
  <c r="J92" i="5"/>
  <c r="L92" i="5" s="1"/>
  <c r="T91" i="5"/>
  <c r="V91" i="5" s="1"/>
  <c r="J91" i="5"/>
  <c r="L91" i="5" s="1"/>
  <c r="V90" i="5"/>
  <c r="T90" i="5"/>
  <c r="L90" i="5"/>
  <c r="J90" i="5"/>
  <c r="T89" i="5"/>
  <c r="V89" i="5" s="1"/>
  <c r="J89" i="5"/>
  <c r="L89" i="5" s="1"/>
  <c r="V88" i="5"/>
  <c r="T88" i="5"/>
  <c r="J88" i="5"/>
  <c r="L88" i="5" s="1"/>
  <c r="T87" i="5"/>
  <c r="V87" i="5" s="1"/>
  <c r="L87" i="5"/>
  <c r="J87" i="5"/>
  <c r="V86" i="5"/>
  <c r="T86" i="5"/>
  <c r="L86" i="5"/>
  <c r="J86" i="5"/>
  <c r="T85" i="5"/>
  <c r="V85" i="5" s="1"/>
  <c r="L85" i="5"/>
  <c r="J85" i="5"/>
  <c r="T84" i="5"/>
  <c r="V84" i="5" s="1"/>
  <c r="L84" i="5"/>
  <c r="J84" i="5"/>
  <c r="T83" i="5"/>
  <c r="V83" i="5" s="1"/>
  <c r="L83" i="5"/>
  <c r="J83" i="5"/>
  <c r="V82" i="5"/>
  <c r="T82" i="5"/>
  <c r="J82" i="5"/>
  <c r="L82" i="5" s="1"/>
  <c r="T81" i="5"/>
  <c r="V81" i="5" s="1"/>
  <c r="J81" i="5"/>
  <c r="L81" i="5" s="1"/>
  <c r="V80" i="5"/>
  <c r="T80" i="5"/>
  <c r="J80" i="5"/>
  <c r="L80" i="5" s="1"/>
  <c r="T79" i="5"/>
  <c r="V79" i="5" s="1"/>
  <c r="L79" i="5"/>
  <c r="J79" i="5"/>
  <c r="T78" i="5"/>
  <c r="V78" i="5" s="1"/>
  <c r="L78" i="5"/>
  <c r="J78" i="5"/>
  <c r="T77" i="5"/>
  <c r="V77" i="5" s="1"/>
  <c r="L77" i="5"/>
  <c r="J77" i="5"/>
  <c r="T76" i="5"/>
  <c r="V76" i="5" s="1"/>
  <c r="J76" i="5"/>
  <c r="L76" i="5" s="1"/>
  <c r="T75" i="5"/>
  <c r="V75" i="5" s="1"/>
  <c r="J75" i="5"/>
  <c r="L75" i="5" s="1"/>
  <c r="V74" i="5"/>
  <c r="T74" i="5"/>
  <c r="L74" i="5"/>
  <c r="J74" i="5"/>
  <c r="T73" i="5"/>
  <c r="V73" i="5" s="1"/>
  <c r="L73" i="5"/>
  <c r="J73" i="5"/>
  <c r="V72" i="5"/>
  <c r="T72" i="5"/>
  <c r="J72" i="5"/>
  <c r="L72" i="5" s="1"/>
  <c r="T71" i="5"/>
  <c r="V71" i="5" s="1"/>
  <c r="J71" i="5"/>
  <c r="L71" i="5" s="1"/>
  <c r="V70" i="5"/>
  <c r="T70" i="5"/>
  <c r="L70" i="5"/>
  <c r="J70" i="5"/>
  <c r="T69" i="5"/>
  <c r="V69" i="5" s="1"/>
  <c r="L69" i="5"/>
  <c r="J69" i="5"/>
  <c r="T68" i="5"/>
  <c r="V68" i="5" s="1"/>
  <c r="L68" i="5"/>
  <c r="J68" i="5"/>
  <c r="T67" i="5"/>
  <c r="V67" i="5" s="1"/>
  <c r="J67" i="5"/>
  <c r="L67" i="5" s="1"/>
  <c r="T66" i="5"/>
  <c r="V66" i="5" s="1"/>
  <c r="L66" i="5"/>
  <c r="J66" i="5"/>
  <c r="T65" i="5"/>
  <c r="V65" i="5" s="1"/>
  <c r="J65" i="5"/>
  <c r="L65" i="5" s="1"/>
  <c r="T64" i="5"/>
  <c r="V64" i="5" s="1"/>
  <c r="J64" i="5"/>
  <c r="L64" i="5" s="1"/>
  <c r="T63" i="5"/>
  <c r="V63" i="5" s="1"/>
  <c r="L63" i="5"/>
  <c r="J63" i="5"/>
  <c r="V62" i="5"/>
  <c r="T62" i="5"/>
  <c r="L62" i="5"/>
  <c r="J62" i="5"/>
  <c r="T61" i="5"/>
  <c r="V61" i="5" s="1"/>
  <c r="L61" i="5"/>
  <c r="J61" i="5"/>
  <c r="T60" i="5"/>
  <c r="V60" i="5" s="1"/>
  <c r="L60" i="5"/>
  <c r="J60" i="5"/>
  <c r="T59" i="5"/>
  <c r="V59" i="5" s="1"/>
  <c r="J59" i="5"/>
  <c r="L59" i="5" s="1"/>
  <c r="V58" i="5"/>
  <c r="T58" i="5"/>
  <c r="L58" i="5"/>
  <c r="J58" i="5"/>
  <c r="T57" i="5"/>
  <c r="V57" i="5" s="1"/>
  <c r="L57" i="5"/>
  <c r="J57" i="5"/>
  <c r="V56" i="5"/>
  <c r="T56" i="5"/>
  <c r="J56" i="5"/>
  <c r="L56" i="5" s="1"/>
  <c r="T55" i="5"/>
  <c r="V55" i="5" s="1"/>
  <c r="L55" i="5"/>
  <c r="J55" i="5"/>
  <c r="V54" i="5"/>
  <c r="T54" i="5"/>
  <c r="L54" i="5"/>
  <c r="J54" i="5"/>
  <c r="T53" i="5"/>
  <c r="V53" i="5" s="1"/>
  <c r="L53" i="5"/>
  <c r="J53" i="5"/>
  <c r="T52" i="5"/>
  <c r="V52" i="5" s="1"/>
  <c r="J52" i="5"/>
  <c r="L52" i="5" s="1"/>
  <c r="T51" i="5"/>
  <c r="V51" i="5" s="1"/>
  <c r="J51" i="5"/>
  <c r="L51" i="5" s="1"/>
  <c r="V50" i="5"/>
  <c r="T50" i="5"/>
  <c r="L50" i="5"/>
  <c r="J50" i="5"/>
  <c r="T49" i="5"/>
  <c r="V49" i="5" s="1"/>
  <c r="J49" i="5"/>
  <c r="L49" i="5" s="1"/>
  <c r="T48" i="5"/>
  <c r="V48" i="5" s="1"/>
  <c r="L48" i="5"/>
  <c r="J48" i="5"/>
  <c r="T47" i="5"/>
  <c r="V47" i="5" s="1"/>
  <c r="L47" i="5"/>
  <c r="J47" i="5"/>
  <c r="V46" i="5"/>
  <c r="T46" i="5"/>
  <c r="L46" i="5"/>
  <c r="J46" i="5"/>
  <c r="T45" i="5"/>
  <c r="V45" i="5" s="1"/>
  <c r="L45" i="5"/>
  <c r="J45" i="5"/>
  <c r="T44" i="5"/>
  <c r="V44" i="5" s="1"/>
  <c r="L44" i="5"/>
  <c r="J44" i="5"/>
  <c r="T43" i="5"/>
  <c r="V43" i="5" s="1"/>
  <c r="L43" i="5"/>
  <c r="J43" i="5"/>
  <c r="V42" i="5"/>
  <c r="T42" i="5"/>
  <c r="J42" i="5"/>
  <c r="L42" i="5" s="1"/>
  <c r="T41" i="5"/>
  <c r="V41" i="5" s="1"/>
  <c r="L41" i="5"/>
  <c r="J41" i="5"/>
  <c r="T40" i="5"/>
  <c r="V40" i="5" s="1"/>
  <c r="J40" i="5"/>
  <c r="L40" i="5" s="1"/>
  <c r="T39" i="5"/>
  <c r="V39" i="5" s="1"/>
  <c r="L39" i="5"/>
  <c r="J39" i="5"/>
  <c r="V38" i="5"/>
  <c r="T38" i="5"/>
  <c r="L38" i="5"/>
  <c r="J38" i="5"/>
  <c r="T37" i="5"/>
  <c r="V37" i="5" s="1"/>
  <c r="J37" i="5"/>
  <c r="L37" i="5" s="1"/>
  <c r="T36" i="5"/>
  <c r="V36" i="5" s="1"/>
  <c r="L36" i="5"/>
  <c r="J36" i="5"/>
  <c r="T35" i="5"/>
  <c r="V35" i="5" s="1"/>
  <c r="J35" i="5"/>
  <c r="L35" i="5" s="1"/>
  <c r="V34" i="5"/>
  <c r="T34" i="5"/>
  <c r="L34" i="5"/>
  <c r="J34" i="5"/>
  <c r="T33" i="5"/>
  <c r="V33" i="5" s="1"/>
  <c r="J33" i="5"/>
  <c r="L33" i="5" s="1"/>
  <c r="T32" i="5"/>
  <c r="V32" i="5" s="1"/>
  <c r="L32" i="5"/>
  <c r="J32" i="5"/>
  <c r="T31" i="5"/>
  <c r="V31" i="5" s="1"/>
  <c r="L31" i="5"/>
  <c r="J31" i="5"/>
  <c r="V30" i="5"/>
  <c r="T30" i="5"/>
  <c r="J30" i="5"/>
  <c r="L30" i="5" s="1"/>
  <c r="T29" i="5"/>
  <c r="V29" i="5" s="1"/>
  <c r="L29" i="5"/>
  <c r="J29" i="5"/>
  <c r="T28" i="5"/>
  <c r="V28" i="5" s="1"/>
  <c r="L28" i="5"/>
  <c r="J28" i="5"/>
  <c r="T27" i="5"/>
  <c r="V27" i="5" s="1"/>
  <c r="L27" i="5"/>
  <c r="J27" i="5"/>
  <c r="V26" i="5"/>
  <c r="T26" i="5"/>
  <c r="J26" i="5"/>
  <c r="L26" i="5" s="1"/>
  <c r="T25" i="5"/>
  <c r="V25" i="5" s="1"/>
  <c r="J25" i="5"/>
  <c r="L25" i="5" s="1"/>
  <c r="T24" i="5"/>
  <c r="V24" i="5" s="1"/>
  <c r="J24" i="5"/>
  <c r="L24" i="5" s="1"/>
  <c r="T23" i="5"/>
  <c r="V23" i="5" s="1"/>
  <c r="L23" i="5"/>
  <c r="J23" i="5"/>
  <c r="T22" i="5"/>
  <c r="V22" i="5" s="1"/>
  <c r="L22" i="5"/>
  <c r="J22" i="5"/>
  <c r="T21" i="5"/>
  <c r="V21" i="5" s="1"/>
  <c r="J21" i="5"/>
  <c r="L21" i="5" s="1"/>
  <c r="T20" i="5"/>
  <c r="V20" i="5" s="1"/>
  <c r="L20" i="5"/>
  <c r="J20" i="5"/>
  <c r="T19" i="5"/>
  <c r="V19" i="5" s="1"/>
  <c r="L19" i="5"/>
  <c r="J19" i="5"/>
  <c r="V18" i="5"/>
  <c r="T18" i="5"/>
  <c r="J18" i="5"/>
  <c r="L18" i="5" s="1"/>
  <c r="T17" i="5"/>
  <c r="V17" i="5" s="1"/>
  <c r="J17" i="5"/>
  <c r="L17" i="5" s="1"/>
  <c r="V16" i="5"/>
  <c r="T16" i="5"/>
  <c r="L16" i="5"/>
  <c r="J16" i="5"/>
  <c r="T15" i="5"/>
  <c r="V15" i="5" s="1"/>
  <c r="L15" i="5"/>
  <c r="J15" i="5"/>
  <c r="V14" i="5"/>
  <c r="T14" i="5"/>
  <c r="J14" i="5"/>
  <c r="L14" i="5" s="1"/>
  <c r="T13" i="5"/>
  <c r="V13" i="5" s="1"/>
  <c r="J13" i="5"/>
  <c r="L13" i="5" s="1"/>
  <c r="T12" i="5"/>
  <c r="L12" i="5"/>
  <c r="J12" i="5"/>
  <c r="V1" i="5"/>
  <c r="T290" i="4"/>
  <c r="R290" i="4"/>
  <c r="Q290" i="4"/>
  <c r="P290" i="4"/>
  <c r="O290" i="4"/>
  <c r="N290" i="4"/>
  <c r="K290" i="4"/>
  <c r="I290" i="4"/>
  <c r="H290" i="4"/>
  <c r="G290" i="4"/>
  <c r="F290" i="4"/>
  <c r="E290" i="4"/>
  <c r="D290" i="4"/>
  <c r="S289" i="4"/>
  <c r="U289" i="4" s="1"/>
  <c r="J289" i="4"/>
  <c r="L289" i="4" s="1"/>
  <c r="S288" i="4"/>
  <c r="U288" i="4" s="1"/>
  <c r="J288" i="4"/>
  <c r="L288" i="4" s="1"/>
  <c r="S287" i="4"/>
  <c r="U287" i="4" s="1"/>
  <c r="L287" i="4"/>
  <c r="J287" i="4"/>
  <c r="U286" i="4"/>
  <c r="S286" i="4"/>
  <c r="J286" i="4"/>
  <c r="L286" i="4" s="1"/>
  <c r="U285" i="4"/>
  <c r="S285" i="4"/>
  <c r="L285" i="4"/>
  <c r="J285" i="4"/>
  <c r="S284" i="4"/>
  <c r="U284" i="4" s="1"/>
  <c r="J284" i="4"/>
  <c r="L284" i="4" s="1"/>
  <c r="S283" i="4"/>
  <c r="L283" i="4"/>
  <c r="J283" i="4"/>
  <c r="U282" i="4"/>
  <c r="S282" i="4"/>
  <c r="J282" i="4"/>
  <c r="L282" i="4" s="1"/>
  <c r="U281" i="4"/>
  <c r="S281" i="4"/>
  <c r="L281" i="4"/>
  <c r="L290" i="4" s="1"/>
  <c r="J281" i="4"/>
  <c r="J290" i="4" s="1"/>
  <c r="T277" i="4"/>
  <c r="R277" i="4"/>
  <c r="P277" i="4"/>
  <c r="O277" i="4"/>
  <c r="N277" i="4"/>
  <c r="K277" i="4"/>
  <c r="H277" i="4"/>
  <c r="F277" i="4"/>
  <c r="E277" i="4"/>
  <c r="D277" i="4"/>
  <c r="S276" i="4"/>
  <c r="U276" i="4" s="1"/>
  <c r="L276" i="4"/>
  <c r="J276" i="4"/>
  <c r="S275" i="4"/>
  <c r="U275" i="4" s="1"/>
  <c r="J275" i="4"/>
  <c r="L275" i="4" s="1"/>
  <c r="U274" i="4"/>
  <c r="S274" i="4"/>
  <c r="L274" i="4"/>
  <c r="J274" i="4"/>
  <c r="S273" i="4"/>
  <c r="U273" i="4" s="1"/>
  <c r="L273" i="4"/>
  <c r="J273" i="4"/>
  <c r="S272" i="4"/>
  <c r="U272" i="4" s="1"/>
  <c r="J272" i="4"/>
  <c r="L272" i="4" s="1"/>
  <c r="S271" i="4"/>
  <c r="U271" i="4" s="1"/>
  <c r="J271" i="4"/>
  <c r="L271" i="4" s="1"/>
  <c r="S270" i="4"/>
  <c r="U270" i="4" s="1"/>
  <c r="L270" i="4"/>
  <c r="J270" i="4"/>
  <c r="S269" i="4"/>
  <c r="U269" i="4" s="1"/>
  <c r="L269" i="4"/>
  <c r="J269" i="4"/>
  <c r="U268" i="4"/>
  <c r="S268" i="4"/>
  <c r="J268" i="4"/>
  <c r="L268" i="4" s="1"/>
  <c r="S267" i="4"/>
  <c r="U267" i="4" s="1"/>
  <c r="L267" i="4"/>
  <c r="J267" i="4"/>
  <c r="S266" i="4"/>
  <c r="U266" i="4" s="1"/>
  <c r="J266" i="4"/>
  <c r="L266" i="4" s="1"/>
  <c r="S265" i="4"/>
  <c r="J265" i="4"/>
  <c r="T262" i="4"/>
  <c r="R262" i="4"/>
  <c r="Q262" i="4"/>
  <c r="P262" i="4"/>
  <c r="O262" i="4"/>
  <c r="N262" i="4"/>
  <c r="K262" i="4"/>
  <c r="I262" i="4"/>
  <c r="H262" i="4"/>
  <c r="G262" i="4"/>
  <c r="F262" i="4"/>
  <c r="E262" i="4"/>
  <c r="D262" i="4"/>
  <c r="S261" i="4"/>
  <c r="U261" i="4" s="1"/>
  <c r="L261" i="4"/>
  <c r="J261" i="4"/>
  <c r="U260" i="4"/>
  <c r="S260" i="4"/>
  <c r="L260" i="4"/>
  <c r="J260" i="4"/>
  <c r="S259" i="4"/>
  <c r="U259" i="4" s="1"/>
  <c r="L259" i="4"/>
  <c r="J259" i="4"/>
  <c r="U258" i="4"/>
  <c r="S258" i="4"/>
  <c r="L258" i="4"/>
  <c r="J258" i="4"/>
  <c r="S257" i="4"/>
  <c r="U257" i="4" s="1"/>
  <c r="L257" i="4"/>
  <c r="J257" i="4"/>
  <c r="U256" i="4"/>
  <c r="S256" i="4"/>
  <c r="L256" i="4"/>
  <c r="J256" i="4"/>
  <c r="S255" i="4"/>
  <c r="U255" i="4" s="1"/>
  <c r="L255" i="4"/>
  <c r="J255" i="4"/>
  <c r="U254" i="4"/>
  <c r="S254" i="4"/>
  <c r="L254" i="4"/>
  <c r="J254" i="4"/>
  <c r="S253" i="4"/>
  <c r="U253" i="4" s="1"/>
  <c r="L253" i="4"/>
  <c r="J253" i="4"/>
  <c r="U252" i="4"/>
  <c r="S252" i="4"/>
  <c r="L252" i="4"/>
  <c r="J252" i="4"/>
  <c r="S251" i="4"/>
  <c r="U251" i="4" s="1"/>
  <c r="L251" i="4"/>
  <c r="J251" i="4"/>
  <c r="U250" i="4"/>
  <c r="S250" i="4"/>
  <c r="L250" i="4"/>
  <c r="J250" i="4"/>
  <c r="S249" i="4"/>
  <c r="U249" i="4" s="1"/>
  <c r="L249" i="4"/>
  <c r="J249" i="4"/>
  <c r="U248" i="4"/>
  <c r="S248" i="4"/>
  <c r="L248" i="4"/>
  <c r="J248" i="4"/>
  <c r="S247" i="4"/>
  <c r="U247" i="4" s="1"/>
  <c r="L247" i="4"/>
  <c r="J247" i="4"/>
  <c r="U246" i="4"/>
  <c r="S246" i="4"/>
  <c r="L246" i="4"/>
  <c r="J246" i="4"/>
  <c r="S245" i="4"/>
  <c r="U245" i="4" s="1"/>
  <c r="L245" i="4"/>
  <c r="J245" i="4"/>
  <c r="U244" i="4"/>
  <c r="S244" i="4"/>
  <c r="L244" i="4"/>
  <c r="J244" i="4"/>
  <c r="S243" i="4"/>
  <c r="U243" i="4" s="1"/>
  <c r="L243" i="4"/>
  <c r="J243" i="4"/>
  <c r="U242" i="4"/>
  <c r="S242" i="4"/>
  <c r="L242" i="4"/>
  <c r="J242" i="4"/>
  <c r="S241" i="4"/>
  <c r="U241" i="4" s="1"/>
  <c r="L241" i="4"/>
  <c r="J241" i="4"/>
  <c r="U240" i="4"/>
  <c r="S240" i="4"/>
  <c r="L240" i="4"/>
  <c r="J240" i="4"/>
  <c r="S239" i="4"/>
  <c r="U239" i="4" s="1"/>
  <c r="L239" i="4"/>
  <c r="J239" i="4"/>
  <c r="U238" i="4"/>
  <c r="S238" i="4"/>
  <c r="L238" i="4"/>
  <c r="J238" i="4"/>
  <c r="S237" i="4"/>
  <c r="U237" i="4" s="1"/>
  <c r="L237" i="4"/>
  <c r="J237" i="4"/>
  <c r="U236" i="4"/>
  <c r="S236" i="4"/>
  <c r="L236" i="4"/>
  <c r="J236" i="4"/>
  <c r="S235" i="4"/>
  <c r="U235" i="4" s="1"/>
  <c r="L235" i="4"/>
  <c r="J235" i="4"/>
  <c r="U234" i="4"/>
  <c r="S234" i="4"/>
  <c r="L234" i="4"/>
  <c r="J234" i="4"/>
  <c r="S233" i="4"/>
  <c r="U233" i="4" s="1"/>
  <c r="L233" i="4"/>
  <c r="J233" i="4"/>
  <c r="U232" i="4"/>
  <c r="S232" i="4"/>
  <c r="L232" i="4"/>
  <c r="J232" i="4"/>
  <c r="S231" i="4"/>
  <c r="U231" i="4" s="1"/>
  <c r="L231" i="4"/>
  <c r="J231" i="4"/>
  <c r="U230" i="4"/>
  <c r="S230" i="4"/>
  <c r="L230" i="4"/>
  <c r="J230" i="4"/>
  <c r="S229" i="4"/>
  <c r="U229" i="4" s="1"/>
  <c r="L229" i="4"/>
  <c r="J229" i="4"/>
  <c r="U228" i="4"/>
  <c r="S228" i="4"/>
  <c r="L228" i="4"/>
  <c r="J228" i="4"/>
  <c r="S227" i="4"/>
  <c r="U227" i="4" s="1"/>
  <c r="L227" i="4"/>
  <c r="J227" i="4"/>
  <c r="U226" i="4"/>
  <c r="S226" i="4"/>
  <c r="L226" i="4"/>
  <c r="J226" i="4"/>
  <c r="S225" i="4"/>
  <c r="U225" i="4" s="1"/>
  <c r="L225" i="4"/>
  <c r="J225" i="4"/>
  <c r="U224" i="4"/>
  <c r="S224" i="4"/>
  <c r="L224" i="4"/>
  <c r="J224" i="4"/>
  <c r="S223" i="4"/>
  <c r="U223" i="4" s="1"/>
  <c r="L223" i="4"/>
  <c r="J223" i="4"/>
  <c r="U222" i="4"/>
  <c r="S222" i="4"/>
  <c r="L222" i="4"/>
  <c r="J222" i="4"/>
  <c r="S221" i="4"/>
  <c r="U221" i="4" s="1"/>
  <c r="L221" i="4"/>
  <c r="J221" i="4"/>
  <c r="U220" i="4"/>
  <c r="S220" i="4"/>
  <c r="L220" i="4"/>
  <c r="J220" i="4"/>
  <c r="S219" i="4"/>
  <c r="U219" i="4" s="1"/>
  <c r="L219" i="4"/>
  <c r="J219" i="4"/>
  <c r="U218" i="4"/>
  <c r="S218" i="4"/>
  <c r="L218" i="4"/>
  <c r="J218" i="4"/>
  <c r="S217" i="4"/>
  <c r="U217" i="4" s="1"/>
  <c r="L217" i="4"/>
  <c r="J217" i="4"/>
  <c r="U216" i="4"/>
  <c r="S216" i="4"/>
  <c r="L216" i="4"/>
  <c r="J216" i="4"/>
  <c r="S215" i="4"/>
  <c r="U215" i="4" s="1"/>
  <c r="L215" i="4"/>
  <c r="J215" i="4"/>
  <c r="U214" i="4"/>
  <c r="S214" i="4"/>
  <c r="L214" i="4"/>
  <c r="J214" i="4"/>
  <c r="S213" i="4"/>
  <c r="U213" i="4" s="1"/>
  <c r="L213" i="4"/>
  <c r="J213" i="4"/>
  <c r="U212" i="4"/>
  <c r="S212" i="4"/>
  <c r="L212" i="4"/>
  <c r="J212" i="4"/>
  <c r="S211" i="4"/>
  <c r="U211" i="4" s="1"/>
  <c r="L211" i="4"/>
  <c r="J211" i="4"/>
  <c r="U210" i="4"/>
  <c r="S210" i="4"/>
  <c r="L210" i="4"/>
  <c r="J210" i="4"/>
  <c r="S209" i="4"/>
  <c r="U209" i="4" s="1"/>
  <c r="L209" i="4"/>
  <c r="J209" i="4"/>
  <c r="U208" i="4"/>
  <c r="S208" i="4"/>
  <c r="L208" i="4"/>
  <c r="J208" i="4"/>
  <c r="S207" i="4"/>
  <c r="U207" i="4" s="1"/>
  <c r="L207" i="4"/>
  <c r="J207" i="4"/>
  <c r="U206" i="4"/>
  <c r="S206" i="4"/>
  <c r="L206" i="4"/>
  <c r="J206" i="4"/>
  <c r="S205" i="4"/>
  <c r="U205" i="4" s="1"/>
  <c r="L205" i="4"/>
  <c r="J205" i="4"/>
  <c r="U204" i="4"/>
  <c r="S204" i="4"/>
  <c r="L204" i="4"/>
  <c r="J204" i="4"/>
  <c r="S203" i="4"/>
  <c r="U203" i="4" s="1"/>
  <c r="L203" i="4"/>
  <c r="J203" i="4"/>
  <c r="U202" i="4"/>
  <c r="S202" i="4"/>
  <c r="L202" i="4"/>
  <c r="J202" i="4"/>
  <c r="S201" i="4"/>
  <c r="U201" i="4" s="1"/>
  <c r="L201" i="4"/>
  <c r="J201" i="4"/>
  <c r="U200" i="4"/>
  <c r="S200" i="4"/>
  <c r="L200" i="4"/>
  <c r="J200" i="4"/>
  <c r="S199" i="4"/>
  <c r="U199" i="4" s="1"/>
  <c r="L199" i="4"/>
  <c r="J199" i="4"/>
  <c r="U198" i="4"/>
  <c r="S198" i="4"/>
  <c r="L198" i="4"/>
  <c r="J198" i="4"/>
  <c r="S197" i="4"/>
  <c r="U197" i="4" s="1"/>
  <c r="L197" i="4"/>
  <c r="J197" i="4"/>
  <c r="U196" i="4"/>
  <c r="S196" i="4"/>
  <c r="L196" i="4"/>
  <c r="J196" i="4"/>
  <c r="S195" i="4"/>
  <c r="U195" i="4" s="1"/>
  <c r="L195" i="4"/>
  <c r="J195" i="4"/>
  <c r="U194" i="4"/>
  <c r="S194" i="4"/>
  <c r="L194" i="4"/>
  <c r="J194" i="4"/>
  <c r="S193" i="4"/>
  <c r="U193" i="4" s="1"/>
  <c r="L193" i="4"/>
  <c r="J193" i="4"/>
  <c r="U192" i="4"/>
  <c r="S192" i="4"/>
  <c r="L192" i="4"/>
  <c r="J192" i="4"/>
  <c r="S191" i="4"/>
  <c r="U191" i="4" s="1"/>
  <c r="L191" i="4"/>
  <c r="J191" i="4"/>
  <c r="U190" i="4"/>
  <c r="S190" i="4"/>
  <c r="L190" i="4"/>
  <c r="J190" i="4"/>
  <c r="S189" i="4"/>
  <c r="U189" i="4" s="1"/>
  <c r="L189" i="4"/>
  <c r="J189" i="4"/>
  <c r="U188" i="4"/>
  <c r="S188" i="4"/>
  <c r="L188" i="4"/>
  <c r="J188" i="4"/>
  <c r="S187" i="4"/>
  <c r="U187" i="4" s="1"/>
  <c r="L187" i="4"/>
  <c r="J187" i="4"/>
  <c r="U186" i="4"/>
  <c r="S186" i="4"/>
  <c r="L186" i="4"/>
  <c r="J186" i="4"/>
  <c r="S185" i="4"/>
  <c r="U185" i="4" s="1"/>
  <c r="L185" i="4"/>
  <c r="J185" i="4"/>
  <c r="U184" i="4"/>
  <c r="S184" i="4"/>
  <c r="L184" i="4"/>
  <c r="J184" i="4"/>
  <c r="S183" i="4"/>
  <c r="U183" i="4" s="1"/>
  <c r="L183" i="4"/>
  <c r="J183" i="4"/>
  <c r="U182" i="4"/>
  <c r="S182" i="4"/>
  <c r="L182" i="4"/>
  <c r="J182" i="4"/>
  <c r="S181" i="4"/>
  <c r="U181" i="4" s="1"/>
  <c r="L181" i="4"/>
  <c r="J181" i="4"/>
  <c r="U180" i="4"/>
  <c r="S180" i="4"/>
  <c r="L180" i="4"/>
  <c r="J180" i="4"/>
  <c r="S179" i="4"/>
  <c r="U179" i="4" s="1"/>
  <c r="L179" i="4"/>
  <c r="J179" i="4"/>
  <c r="U178" i="4"/>
  <c r="S178" i="4"/>
  <c r="L178" i="4"/>
  <c r="J178" i="4"/>
  <c r="S177" i="4"/>
  <c r="U177" i="4" s="1"/>
  <c r="L177" i="4"/>
  <c r="J177" i="4"/>
  <c r="U176" i="4"/>
  <c r="S176" i="4"/>
  <c r="L176" i="4"/>
  <c r="J176" i="4"/>
  <c r="S175" i="4"/>
  <c r="U175" i="4" s="1"/>
  <c r="L175" i="4"/>
  <c r="J175" i="4"/>
  <c r="U174" i="4"/>
  <c r="S174" i="4"/>
  <c r="L174" i="4"/>
  <c r="J174" i="4"/>
  <c r="S173" i="4"/>
  <c r="U173" i="4" s="1"/>
  <c r="L173" i="4"/>
  <c r="J173" i="4"/>
  <c r="U172" i="4"/>
  <c r="S172" i="4"/>
  <c r="L172" i="4"/>
  <c r="J172" i="4"/>
  <c r="S171" i="4"/>
  <c r="U171" i="4" s="1"/>
  <c r="L171" i="4"/>
  <c r="J171" i="4"/>
  <c r="U170" i="4"/>
  <c r="S170" i="4"/>
  <c r="L170" i="4"/>
  <c r="J170" i="4"/>
  <c r="S169" i="4"/>
  <c r="U169" i="4" s="1"/>
  <c r="L169" i="4"/>
  <c r="J169" i="4"/>
  <c r="U168" i="4"/>
  <c r="S168" i="4"/>
  <c r="L168" i="4"/>
  <c r="J168" i="4"/>
  <c r="S167" i="4"/>
  <c r="U167" i="4" s="1"/>
  <c r="L167" i="4"/>
  <c r="J167" i="4"/>
  <c r="U166" i="4"/>
  <c r="S166" i="4"/>
  <c r="L166" i="4"/>
  <c r="J166" i="4"/>
  <c r="S165" i="4"/>
  <c r="U165" i="4" s="1"/>
  <c r="L165" i="4"/>
  <c r="J165" i="4"/>
  <c r="U164" i="4"/>
  <c r="S164" i="4"/>
  <c r="L164" i="4"/>
  <c r="J164" i="4"/>
  <c r="S163" i="4"/>
  <c r="U163" i="4" s="1"/>
  <c r="L163" i="4"/>
  <c r="J163" i="4"/>
  <c r="U162" i="4"/>
  <c r="S162" i="4"/>
  <c r="L162" i="4"/>
  <c r="J162" i="4"/>
  <c r="S161" i="4"/>
  <c r="U161" i="4" s="1"/>
  <c r="L161" i="4"/>
  <c r="J161" i="4"/>
  <c r="U160" i="4"/>
  <c r="S160" i="4"/>
  <c r="L160" i="4"/>
  <c r="J160" i="4"/>
  <c r="S159" i="4"/>
  <c r="U159" i="4" s="1"/>
  <c r="L159" i="4"/>
  <c r="J159" i="4"/>
  <c r="U158" i="4"/>
  <c r="S158" i="4"/>
  <c r="L158" i="4"/>
  <c r="J158" i="4"/>
  <c r="S157" i="4"/>
  <c r="U157" i="4" s="1"/>
  <c r="L157" i="4"/>
  <c r="J157" i="4"/>
  <c r="U156" i="4"/>
  <c r="S156" i="4"/>
  <c r="L156" i="4"/>
  <c r="J156" i="4"/>
  <c r="S155" i="4"/>
  <c r="U155" i="4" s="1"/>
  <c r="L155" i="4"/>
  <c r="J155" i="4"/>
  <c r="U154" i="4"/>
  <c r="S154" i="4"/>
  <c r="L154" i="4"/>
  <c r="J154" i="4"/>
  <c r="S153" i="4"/>
  <c r="U153" i="4" s="1"/>
  <c r="L153" i="4"/>
  <c r="J153" i="4"/>
  <c r="U152" i="4"/>
  <c r="S152" i="4"/>
  <c r="J152" i="4"/>
  <c r="L152" i="4" s="1"/>
  <c r="S151" i="4"/>
  <c r="U151" i="4" s="1"/>
  <c r="L151" i="4"/>
  <c r="J151" i="4"/>
  <c r="U150" i="4"/>
  <c r="S150" i="4"/>
  <c r="L150" i="4"/>
  <c r="J150" i="4"/>
  <c r="S149" i="4"/>
  <c r="U149" i="4" s="1"/>
  <c r="L149" i="4"/>
  <c r="J149" i="4"/>
  <c r="U148" i="4"/>
  <c r="S148" i="4"/>
  <c r="J148" i="4"/>
  <c r="L148" i="4" s="1"/>
  <c r="S147" i="4"/>
  <c r="U147" i="4" s="1"/>
  <c r="L147" i="4"/>
  <c r="J147" i="4"/>
  <c r="U146" i="4"/>
  <c r="S146" i="4"/>
  <c r="L146" i="4"/>
  <c r="J146" i="4"/>
  <c r="S145" i="4"/>
  <c r="U145" i="4" s="1"/>
  <c r="L145" i="4"/>
  <c r="J145" i="4"/>
  <c r="U144" i="4"/>
  <c r="S144" i="4"/>
  <c r="J144" i="4"/>
  <c r="L144" i="4" s="1"/>
  <c r="S143" i="4"/>
  <c r="U143" i="4" s="1"/>
  <c r="L143" i="4"/>
  <c r="J143" i="4"/>
  <c r="U142" i="4"/>
  <c r="S142" i="4"/>
  <c r="L142" i="4"/>
  <c r="J142" i="4"/>
  <c r="S141" i="4"/>
  <c r="U141" i="4" s="1"/>
  <c r="L141" i="4"/>
  <c r="J141" i="4"/>
  <c r="U140" i="4"/>
  <c r="S140" i="4"/>
  <c r="L140" i="4"/>
  <c r="J140" i="4"/>
  <c r="S139" i="4"/>
  <c r="U139" i="4" s="1"/>
  <c r="L139" i="4"/>
  <c r="J139" i="4"/>
  <c r="U138" i="4"/>
  <c r="S138" i="4"/>
  <c r="J138" i="4"/>
  <c r="L138" i="4" s="1"/>
  <c r="S137" i="4"/>
  <c r="U137" i="4" s="1"/>
  <c r="L137" i="4"/>
  <c r="J137" i="4"/>
  <c r="U136" i="4"/>
  <c r="S136" i="4"/>
  <c r="J136" i="4"/>
  <c r="L136" i="4" s="1"/>
  <c r="S135" i="4"/>
  <c r="U135" i="4" s="1"/>
  <c r="L135" i="4"/>
  <c r="J135" i="4"/>
  <c r="U134" i="4"/>
  <c r="S134" i="4"/>
  <c r="L134" i="4"/>
  <c r="J134" i="4"/>
  <c r="S133" i="4"/>
  <c r="U133" i="4" s="1"/>
  <c r="L133" i="4"/>
  <c r="J133" i="4"/>
  <c r="U132" i="4"/>
  <c r="S132" i="4"/>
  <c r="J132" i="4"/>
  <c r="L132" i="4" s="1"/>
  <c r="S131" i="4"/>
  <c r="U131" i="4" s="1"/>
  <c r="L131" i="4"/>
  <c r="J131" i="4"/>
  <c r="U130" i="4"/>
  <c r="S130" i="4"/>
  <c r="L130" i="4"/>
  <c r="J130" i="4"/>
  <c r="S129" i="4"/>
  <c r="U129" i="4" s="1"/>
  <c r="L129" i="4"/>
  <c r="J129" i="4"/>
  <c r="U128" i="4"/>
  <c r="S128" i="4"/>
  <c r="J128" i="4"/>
  <c r="L128" i="4" s="1"/>
  <c r="S127" i="4"/>
  <c r="U127" i="4" s="1"/>
  <c r="L127" i="4"/>
  <c r="J127" i="4"/>
  <c r="U126" i="4"/>
  <c r="S126" i="4"/>
  <c r="L126" i="4"/>
  <c r="J126" i="4"/>
  <c r="S125" i="4"/>
  <c r="U125" i="4" s="1"/>
  <c r="L125" i="4"/>
  <c r="J125" i="4"/>
  <c r="U124" i="4"/>
  <c r="S124" i="4"/>
  <c r="L124" i="4"/>
  <c r="J124" i="4"/>
  <c r="S123" i="4"/>
  <c r="U123" i="4" s="1"/>
  <c r="L123" i="4"/>
  <c r="J123" i="4"/>
  <c r="U122" i="4"/>
  <c r="S122" i="4"/>
  <c r="L122" i="4"/>
  <c r="J122" i="4"/>
  <c r="S121" i="4"/>
  <c r="U121" i="4" s="1"/>
  <c r="L121" i="4"/>
  <c r="J121" i="4"/>
  <c r="U120" i="4"/>
  <c r="S120" i="4"/>
  <c r="L120" i="4"/>
  <c r="J120" i="4"/>
  <c r="S119" i="4"/>
  <c r="U119" i="4" s="1"/>
  <c r="L119" i="4"/>
  <c r="J119" i="4"/>
  <c r="U118" i="4"/>
  <c r="S118" i="4"/>
  <c r="L118" i="4"/>
  <c r="J118" i="4"/>
  <c r="S117" i="4"/>
  <c r="U117" i="4" s="1"/>
  <c r="L117" i="4"/>
  <c r="J117" i="4"/>
  <c r="U116" i="4"/>
  <c r="S116" i="4"/>
  <c r="L116" i="4"/>
  <c r="J116" i="4"/>
  <c r="S115" i="4"/>
  <c r="U115" i="4" s="1"/>
  <c r="L115" i="4"/>
  <c r="J115" i="4"/>
  <c r="U114" i="4"/>
  <c r="S114" i="4"/>
  <c r="L114" i="4"/>
  <c r="J114" i="4"/>
  <c r="S113" i="4"/>
  <c r="U113" i="4" s="1"/>
  <c r="L113" i="4"/>
  <c r="J113" i="4"/>
  <c r="U112" i="4"/>
  <c r="S112" i="4"/>
  <c r="L112" i="4"/>
  <c r="J112" i="4"/>
  <c r="S111" i="4"/>
  <c r="U111" i="4" s="1"/>
  <c r="L111" i="4"/>
  <c r="J111" i="4"/>
  <c r="U110" i="4"/>
  <c r="S110" i="4"/>
  <c r="L110" i="4"/>
  <c r="J110" i="4"/>
  <c r="S109" i="4"/>
  <c r="U109" i="4" s="1"/>
  <c r="L109" i="4"/>
  <c r="J109" i="4"/>
  <c r="U108" i="4"/>
  <c r="S108" i="4"/>
  <c r="L108" i="4"/>
  <c r="J108" i="4"/>
  <c r="S107" i="4"/>
  <c r="U107" i="4" s="1"/>
  <c r="L107" i="4"/>
  <c r="J107" i="4"/>
  <c r="U106" i="4"/>
  <c r="S106" i="4"/>
  <c r="L106" i="4"/>
  <c r="J106" i="4"/>
  <c r="S105" i="4"/>
  <c r="U105" i="4" s="1"/>
  <c r="L105" i="4"/>
  <c r="J105" i="4"/>
  <c r="U104" i="4"/>
  <c r="S104" i="4"/>
  <c r="L104" i="4"/>
  <c r="J104" i="4"/>
  <c r="S103" i="4"/>
  <c r="U103" i="4" s="1"/>
  <c r="L103" i="4"/>
  <c r="J103" i="4"/>
  <c r="U102" i="4"/>
  <c r="S102" i="4"/>
  <c r="L102" i="4"/>
  <c r="J102" i="4"/>
  <c r="S101" i="4"/>
  <c r="U101" i="4" s="1"/>
  <c r="L101" i="4"/>
  <c r="J101" i="4"/>
  <c r="U100" i="4"/>
  <c r="S100" i="4"/>
  <c r="L100" i="4"/>
  <c r="J100" i="4"/>
  <c r="S99" i="4"/>
  <c r="U99" i="4" s="1"/>
  <c r="L99" i="4"/>
  <c r="J99" i="4"/>
  <c r="U98" i="4"/>
  <c r="S98" i="4"/>
  <c r="L98" i="4"/>
  <c r="J98" i="4"/>
  <c r="S97" i="4"/>
  <c r="U97" i="4" s="1"/>
  <c r="L97" i="4"/>
  <c r="J97" i="4"/>
  <c r="U96" i="4"/>
  <c r="S96" i="4"/>
  <c r="L96" i="4"/>
  <c r="J96" i="4"/>
  <c r="S95" i="4"/>
  <c r="U95" i="4" s="1"/>
  <c r="L95" i="4"/>
  <c r="J95" i="4"/>
  <c r="U94" i="4"/>
  <c r="S94" i="4"/>
  <c r="L94" i="4"/>
  <c r="J94" i="4"/>
  <c r="S93" i="4"/>
  <c r="U93" i="4" s="1"/>
  <c r="L93" i="4"/>
  <c r="J93" i="4"/>
  <c r="U92" i="4"/>
  <c r="S92" i="4"/>
  <c r="L92" i="4"/>
  <c r="J92" i="4"/>
  <c r="S91" i="4"/>
  <c r="U91" i="4" s="1"/>
  <c r="L91" i="4"/>
  <c r="J91" i="4"/>
  <c r="U90" i="4"/>
  <c r="S90" i="4"/>
  <c r="L90" i="4"/>
  <c r="J90" i="4"/>
  <c r="S89" i="4"/>
  <c r="U89" i="4" s="1"/>
  <c r="L89" i="4"/>
  <c r="J89" i="4"/>
  <c r="U88" i="4"/>
  <c r="S88" i="4"/>
  <c r="L88" i="4"/>
  <c r="J88" i="4"/>
  <c r="S87" i="4"/>
  <c r="U87" i="4" s="1"/>
  <c r="L87" i="4"/>
  <c r="J87" i="4"/>
  <c r="U86" i="4"/>
  <c r="S86" i="4"/>
  <c r="L86" i="4"/>
  <c r="J86" i="4"/>
  <c r="S85" i="4"/>
  <c r="U85" i="4" s="1"/>
  <c r="L85" i="4"/>
  <c r="J85" i="4"/>
  <c r="U84" i="4"/>
  <c r="S84" i="4"/>
  <c r="L84" i="4"/>
  <c r="J84" i="4"/>
  <c r="S83" i="4"/>
  <c r="U83" i="4" s="1"/>
  <c r="L83" i="4"/>
  <c r="J83" i="4"/>
  <c r="U82" i="4"/>
  <c r="S82" i="4"/>
  <c r="L82" i="4"/>
  <c r="J82" i="4"/>
  <c r="S81" i="4"/>
  <c r="U81" i="4" s="1"/>
  <c r="L81" i="4"/>
  <c r="J81" i="4"/>
  <c r="U80" i="4"/>
  <c r="S80" i="4"/>
  <c r="L80" i="4"/>
  <c r="J80" i="4"/>
  <c r="S79" i="4"/>
  <c r="U79" i="4" s="1"/>
  <c r="L79" i="4"/>
  <c r="J79" i="4"/>
  <c r="U78" i="4"/>
  <c r="S78" i="4"/>
  <c r="L78" i="4"/>
  <c r="J78" i="4"/>
  <c r="S77" i="4"/>
  <c r="U77" i="4" s="1"/>
  <c r="L77" i="4"/>
  <c r="J77" i="4"/>
  <c r="U76" i="4"/>
  <c r="S76" i="4"/>
  <c r="L76" i="4"/>
  <c r="J76" i="4"/>
  <c r="S75" i="4"/>
  <c r="U75" i="4" s="1"/>
  <c r="L75" i="4"/>
  <c r="J75" i="4"/>
  <c r="U74" i="4"/>
  <c r="S74" i="4"/>
  <c r="L74" i="4"/>
  <c r="J74" i="4"/>
  <c r="S73" i="4"/>
  <c r="U73" i="4" s="1"/>
  <c r="L73" i="4"/>
  <c r="J73" i="4"/>
  <c r="U72" i="4"/>
  <c r="S72" i="4"/>
  <c r="L72" i="4"/>
  <c r="J72" i="4"/>
  <c r="S71" i="4"/>
  <c r="U71" i="4" s="1"/>
  <c r="L71" i="4"/>
  <c r="J71" i="4"/>
  <c r="U70" i="4"/>
  <c r="S70" i="4"/>
  <c r="L70" i="4"/>
  <c r="J70" i="4"/>
  <c r="S69" i="4"/>
  <c r="U69" i="4" s="1"/>
  <c r="L69" i="4"/>
  <c r="J69" i="4"/>
  <c r="U68" i="4"/>
  <c r="S68" i="4"/>
  <c r="L68" i="4"/>
  <c r="J68" i="4"/>
  <c r="S67" i="4"/>
  <c r="U67" i="4" s="1"/>
  <c r="L67" i="4"/>
  <c r="J67" i="4"/>
  <c r="U66" i="4"/>
  <c r="S66" i="4"/>
  <c r="L66" i="4"/>
  <c r="J66" i="4"/>
  <c r="S65" i="4"/>
  <c r="U65" i="4" s="1"/>
  <c r="L65" i="4"/>
  <c r="J65" i="4"/>
  <c r="U64" i="4"/>
  <c r="S64" i="4"/>
  <c r="L64" i="4"/>
  <c r="J64" i="4"/>
  <c r="S63" i="4"/>
  <c r="U63" i="4" s="1"/>
  <c r="L63" i="4"/>
  <c r="J63" i="4"/>
  <c r="U62" i="4"/>
  <c r="S62" i="4"/>
  <c r="L62" i="4"/>
  <c r="J62" i="4"/>
  <c r="S61" i="4"/>
  <c r="U61" i="4" s="1"/>
  <c r="L61" i="4"/>
  <c r="J61" i="4"/>
  <c r="U60" i="4"/>
  <c r="S60" i="4"/>
  <c r="L60" i="4"/>
  <c r="J60" i="4"/>
  <c r="S59" i="4"/>
  <c r="U59" i="4" s="1"/>
  <c r="L59" i="4"/>
  <c r="J59" i="4"/>
  <c r="U58" i="4"/>
  <c r="S58" i="4"/>
  <c r="L58" i="4"/>
  <c r="J58" i="4"/>
  <c r="S57" i="4"/>
  <c r="U57" i="4" s="1"/>
  <c r="L57" i="4"/>
  <c r="J57" i="4"/>
  <c r="U56" i="4"/>
  <c r="S56" i="4"/>
  <c r="L56" i="4"/>
  <c r="J56" i="4"/>
  <c r="S55" i="4"/>
  <c r="U55" i="4" s="1"/>
  <c r="L55" i="4"/>
  <c r="J55" i="4"/>
  <c r="U54" i="4"/>
  <c r="S54" i="4"/>
  <c r="L54" i="4"/>
  <c r="J54" i="4"/>
  <c r="S53" i="4"/>
  <c r="U53" i="4" s="1"/>
  <c r="L53" i="4"/>
  <c r="J53" i="4"/>
  <c r="U52" i="4"/>
  <c r="S52" i="4"/>
  <c r="L52" i="4"/>
  <c r="J52" i="4"/>
  <c r="S51" i="4"/>
  <c r="U51" i="4" s="1"/>
  <c r="L51" i="4"/>
  <c r="J51" i="4"/>
  <c r="U50" i="4"/>
  <c r="S50" i="4"/>
  <c r="L50" i="4"/>
  <c r="J50" i="4"/>
  <c r="S49" i="4"/>
  <c r="U49" i="4" s="1"/>
  <c r="L49" i="4"/>
  <c r="J49" i="4"/>
  <c r="U48" i="4"/>
  <c r="S48" i="4"/>
  <c r="L48" i="4"/>
  <c r="J48" i="4"/>
  <c r="S47" i="4"/>
  <c r="U47" i="4" s="1"/>
  <c r="L47" i="4"/>
  <c r="J47" i="4"/>
  <c r="U46" i="4"/>
  <c r="S46" i="4"/>
  <c r="L46" i="4"/>
  <c r="J46" i="4"/>
  <c r="S45" i="4"/>
  <c r="U45" i="4" s="1"/>
  <c r="L45" i="4"/>
  <c r="J45" i="4"/>
  <c r="U44" i="4"/>
  <c r="S44" i="4"/>
  <c r="L44" i="4"/>
  <c r="J44" i="4"/>
  <c r="S43" i="4"/>
  <c r="U43" i="4" s="1"/>
  <c r="L43" i="4"/>
  <c r="J43" i="4"/>
  <c r="U42" i="4"/>
  <c r="S42" i="4"/>
  <c r="L42" i="4"/>
  <c r="J42" i="4"/>
  <c r="S41" i="4"/>
  <c r="U41" i="4" s="1"/>
  <c r="L41" i="4"/>
  <c r="J41" i="4"/>
  <c r="U40" i="4"/>
  <c r="S40" i="4"/>
  <c r="L40" i="4"/>
  <c r="J40" i="4"/>
  <c r="S39" i="4"/>
  <c r="U39" i="4" s="1"/>
  <c r="L39" i="4"/>
  <c r="J39" i="4"/>
  <c r="U38" i="4"/>
  <c r="S38" i="4"/>
  <c r="L38" i="4"/>
  <c r="J38" i="4"/>
  <c r="S37" i="4"/>
  <c r="U37" i="4" s="1"/>
  <c r="L37" i="4"/>
  <c r="J37" i="4"/>
  <c r="U36" i="4"/>
  <c r="S36" i="4"/>
  <c r="L36" i="4"/>
  <c r="J36" i="4"/>
  <c r="S35" i="4"/>
  <c r="U35" i="4" s="1"/>
  <c r="L35" i="4"/>
  <c r="J35" i="4"/>
  <c r="U34" i="4"/>
  <c r="S34" i="4"/>
  <c r="L34" i="4"/>
  <c r="J34" i="4"/>
  <c r="S33" i="4"/>
  <c r="U33" i="4" s="1"/>
  <c r="L33" i="4"/>
  <c r="J33" i="4"/>
  <c r="U32" i="4"/>
  <c r="S32" i="4"/>
  <c r="L32" i="4"/>
  <c r="J32" i="4"/>
  <c r="S31" i="4"/>
  <c r="U31" i="4" s="1"/>
  <c r="L31" i="4"/>
  <c r="J31" i="4"/>
  <c r="U30" i="4"/>
  <c r="S30" i="4"/>
  <c r="L30" i="4"/>
  <c r="J30" i="4"/>
  <c r="S29" i="4"/>
  <c r="U29" i="4" s="1"/>
  <c r="L29" i="4"/>
  <c r="J29" i="4"/>
  <c r="U28" i="4"/>
  <c r="S28" i="4"/>
  <c r="L28" i="4"/>
  <c r="J28" i="4"/>
  <c r="S27" i="4"/>
  <c r="U27" i="4" s="1"/>
  <c r="L27" i="4"/>
  <c r="J27" i="4"/>
  <c r="U26" i="4"/>
  <c r="S26" i="4"/>
  <c r="L26" i="4"/>
  <c r="J26" i="4"/>
  <c r="S25" i="4"/>
  <c r="U25" i="4" s="1"/>
  <c r="L25" i="4"/>
  <c r="J25" i="4"/>
  <c r="U24" i="4"/>
  <c r="S24" i="4"/>
  <c r="L24" i="4"/>
  <c r="J24" i="4"/>
  <c r="S23" i="4"/>
  <c r="U23" i="4" s="1"/>
  <c r="L23" i="4"/>
  <c r="J23" i="4"/>
  <c r="U22" i="4"/>
  <c r="S22" i="4"/>
  <c r="L22" i="4"/>
  <c r="J22" i="4"/>
  <c r="S21" i="4"/>
  <c r="U21" i="4" s="1"/>
  <c r="L21" i="4"/>
  <c r="J21" i="4"/>
  <c r="U20" i="4"/>
  <c r="S20" i="4"/>
  <c r="L20" i="4"/>
  <c r="J20" i="4"/>
  <c r="S19" i="4"/>
  <c r="U19" i="4" s="1"/>
  <c r="L19" i="4"/>
  <c r="J19" i="4"/>
  <c r="U18" i="4"/>
  <c r="S18" i="4"/>
  <c r="L18" i="4"/>
  <c r="J18" i="4"/>
  <c r="S17" i="4"/>
  <c r="U17" i="4" s="1"/>
  <c r="L17" i="4"/>
  <c r="J17" i="4"/>
  <c r="U16" i="4"/>
  <c r="S16" i="4"/>
  <c r="L16" i="4"/>
  <c r="J16" i="4"/>
  <c r="S15" i="4"/>
  <c r="U15" i="4" s="1"/>
  <c r="L15" i="4"/>
  <c r="J15" i="4"/>
  <c r="U14" i="4"/>
  <c r="S14" i="4"/>
  <c r="L14" i="4"/>
  <c r="J14" i="4"/>
  <c r="S13" i="4"/>
  <c r="L13" i="4"/>
  <c r="J13" i="4"/>
  <c r="U12" i="4"/>
  <c r="S12" i="4"/>
  <c r="L12" i="4"/>
  <c r="L262" i="4" s="1"/>
  <c r="J12" i="4"/>
  <c r="U1" i="4"/>
  <c r="G687" i="3"/>
  <c r="T686" i="3"/>
  <c r="Q686" i="3"/>
  <c r="O686" i="3"/>
  <c r="N686" i="3"/>
  <c r="J686" i="3"/>
  <c r="G686" i="3"/>
  <c r="E686" i="3"/>
  <c r="D686" i="3"/>
  <c r="I686" i="3" s="1"/>
  <c r="K686" i="3" s="1"/>
  <c r="U685" i="3"/>
  <c r="S685" i="3"/>
  <c r="Q685" i="3"/>
  <c r="O685" i="3"/>
  <c r="N685" i="3"/>
  <c r="G685" i="3"/>
  <c r="E685" i="3"/>
  <c r="D685" i="3"/>
  <c r="I685" i="3" s="1"/>
  <c r="K685" i="3" s="1"/>
  <c r="T684" i="3"/>
  <c r="S684" i="3"/>
  <c r="U684" i="3" s="1"/>
  <c r="Q684" i="3"/>
  <c r="O684" i="3"/>
  <c r="N684" i="3"/>
  <c r="J684" i="3"/>
  <c r="J687" i="3" s="1"/>
  <c r="I684" i="3"/>
  <c r="K684" i="3" s="1"/>
  <c r="G684" i="3"/>
  <c r="E684" i="3"/>
  <c r="D684" i="3"/>
  <c r="T683" i="3"/>
  <c r="Q683" i="3"/>
  <c r="O683" i="3"/>
  <c r="O687" i="3" s="1"/>
  <c r="N683" i="3"/>
  <c r="J683" i="3"/>
  <c r="G683" i="3"/>
  <c r="E683" i="3"/>
  <c r="D683" i="3"/>
  <c r="T680" i="3"/>
  <c r="Q680" i="3"/>
  <c r="O680" i="3"/>
  <c r="N680" i="3"/>
  <c r="J680" i="3"/>
  <c r="G680" i="3"/>
  <c r="E680" i="3"/>
  <c r="D680" i="3"/>
  <c r="S679" i="3"/>
  <c r="U679" i="3" s="1"/>
  <c r="I679" i="3"/>
  <c r="K679" i="3" s="1"/>
  <c r="S678" i="3"/>
  <c r="U678" i="3" s="1"/>
  <c r="K678" i="3"/>
  <c r="I678" i="3"/>
  <c r="S677" i="3"/>
  <c r="U677" i="3" s="1"/>
  <c r="I677" i="3"/>
  <c r="K677" i="3" s="1"/>
  <c r="U676" i="3"/>
  <c r="S676" i="3"/>
  <c r="S680" i="3" s="1"/>
  <c r="K676" i="3"/>
  <c r="I676" i="3"/>
  <c r="T673" i="3"/>
  <c r="Q673" i="3"/>
  <c r="O673" i="3"/>
  <c r="N673" i="3"/>
  <c r="K673" i="3"/>
  <c r="J673" i="3"/>
  <c r="G673" i="3"/>
  <c r="E673" i="3"/>
  <c r="D673" i="3"/>
  <c r="S672" i="3"/>
  <c r="U672" i="3" s="1"/>
  <c r="K672" i="3"/>
  <c r="I672" i="3"/>
  <c r="S671" i="3"/>
  <c r="I671" i="3"/>
  <c r="K671" i="3" s="1"/>
  <c r="K670" i="3"/>
  <c r="I670" i="3"/>
  <c r="D667" i="3"/>
  <c r="T666" i="3"/>
  <c r="Q666" i="3"/>
  <c r="O666" i="3"/>
  <c r="S666" i="3" s="1"/>
  <c r="U666" i="3" s="1"/>
  <c r="N666" i="3"/>
  <c r="J666" i="3"/>
  <c r="G666" i="3"/>
  <c r="E666" i="3"/>
  <c r="D666" i="3"/>
  <c r="Q665" i="3"/>
  <c r="O665" i="3"/>
  <c r="N665" i="3"/>
  <c r="S665" i="3" s="1"/>
  <c r="U665" i="3" s="1"/>
  <c r="G665" i="3"/>
  <c r="I665" i="3" s="1"/>
  <c r="K665" i="3" s="1"/>
  <c r="E665" i="3"/>
  <c r="D665" i="3"/>
  <c r="S664" i="3"/>
  <c r="U664" i="3" s="1"/>
  <c r="N664" i="3"/>
  <c r="K664" i="3"/>
  <c r="I664" i="3"/>
  <c r="D664" i="3"/>
  <c r="U663" i="3"/>
  <c r="T663" i="3"/>
  <c r="T667" i="3" s="1"/>
  <c r="Q663" i="3"/>
  <c r="Q667" i="3" s="1"/>
  <c r="O663" i="3"/>
  <c r="N663" i="3"/>
  <c r="S663" i="3" s="1"/>
  <c r="K663" i="3"/>
  <c r="J663" i="3"/>
  <c r="J667" i="3" s="1"/>
  <c r="I663" i="3"/>
  <c r="G663" i="3"/>
  <c r="G667" i="3" s="1"/>
  <c r="E663" i="3"/>
  <c r="D663" i="3"/>
  <c r="T660" i="3"/>
  <c r="Q660" i="3"/>
  <c r="O660" i="3"/>
  <c r="N660" i="3"/>
  <c r="J660" i="3"/>
  <c r="G660" i="3"/>
  <c r="E660" i="3"/>
  <c r="D660" i="3"/>
  <c r="U659" i="3"/>
  <c r="S659" i="3"/>
  <c r="I659" i="3"/>
  <c r="K659" i="3" s="1"/>
  <c r="S658" i="3"/>
  <c r="U658" i="3" s="1"/>
  <c r="K658" i="3"/>
  <c r="I658" i="3"/>
  <c r="U657" i="3"/>
  <c r="S657" i="3"/>
  <c r="I657" i="3"/>
  <c r="K657" i="3" s="1"/>
  <c r="S656" i="3"/>
  <c r="K656" i="3"/>
  <c r="K660" i="3" s="1"/>
  <c r="I656" i="3"/>
  <c r="T653" i="3"/>
  <c r="Q653" i="3"/>
  <c r="O653" i="3"/>
  <c r="N653" i="3"/>
  <c r="J653" i="3"/>
  <c r="G653" i="3"/>
  <c r="E653" i="3"/>
  <c r="D653" i="3"/>
  <c r="S652" i="3"/>
  <c r="U652" i="3" s="1"/>
  <c r="I652" i="3"/>
  <c r="K652" i="3" s="1"/>
  <c r="K653" i="3" s="1"/>
  <c r="U651" i="3"/>
  <c r="U653" i="3" s="1"/>
  <c r="S651" i="3"/>
  <c r="I651" i="3"/>
  <c r="K651" i="3" s="1"/>
  <c r="S650" i="3"/>
  <c r="U650" i="3" s="1"/>
  <c r="I650" i="3"/>
  <c r="K650" i="3" s="1"/>
  <c r="U649" i="3"/>
  <c r="S649" i="3"/>
  <c r="S653" i="3" s="1"/>
  <c r="I649" i="3"/>
  <c r="K649" i="3" s="1"/>
  <c r="G646" i="3"/>
  <c r="T645" i="3"/>
  <c r="Q645" i="3"/>
  <c r="O645" i="3"/>
  <c r="N645" i="3"/>
  <c r="M645" i="3"/>
  <c r="S645" i="3" s="1"/>
  <c r="J645" i="3"/>
  <c r="I645" i="3"/>
  <c r="K645" i="3" s="1"/>
  <c r="G645" i="3"/>
  <c r="E645" i="3"/>
  <c r="D645" i="3"/>
  <c r="C645" i="3"/>
  <c r="T644" i="3"/>
  <c r="Q644" i="3"/>
  <c r="O644" i="3"/>
  <c r="N644" i="3"/>
  <c r="M644" i="3"/>
  <c r="J644" i="3"/>
  <c r="G644" i="3"/>
  <c r="D644" i="3"/>
  <c r="C644" i="3"/>
  <c r="I644" i="3" s="1"/>
  <c r="K644" i="3" s="1"/>
  <c r="U643" i="3"/>
  <c r="T643" i="3"/>
  <c r="S643" i="3"/>
  <c r="Q643" i="3"/>
  <c r="O643" i="3"/>
  <c r="N643" i="3"/>
  <c r="M643" i="3"/>
  <c r="J643" i="3"/>
  <c r="I643" i="3"/>
  <c r="G643" i="3"/>
  <c r="E643" i="3"/>
  <c r="D643" i="3"/>
  <c r="C643" i="3"/>
  <c r="Q642" i="3"/>
  <c r="S642" i="3" s="1"/>
  <c r="U642" i="3" s="1"/>
  <c r="K642" i="3"/>
  <c r="J642" i="3"/>
  <c r="I642" i="3"/>
  <c r="G642" i="3"/>
  <c r="E642" i="3"/>
  <c r="D642" i="3"/>
  <c r="C642" i="3"/>
  <c r="T641" i="3"/>
  <c r="S641" i="3"/>
  <c r="Q641" i="3"/>
  <c r="O641" i="3"/>
  <c r="N641" i="3"/>
  <c r="M641" i="3"/>
  <c r="K641" i="3"/>
  <c r="J641" i="3"/>
  <c r="I641" i="3"/>
  <c r="G641" i="3"/>
  <c r="E641" i="3"/>
  <c r="D641" i="3"/>
  <c r="C641" i="3"/>
  <c r="T640" i="3"/>
  <c r="Q640" i="3"/>
  <c r="O640" i="3"/>
  <c r="N640" i="3"/>
  <c r="K640" i="3"/>
  <c r="J640" i="3"/>
  <c r="I640" i="3"/>
  <c r="G640" i="3"/>
  <c r="E640" i="3"/>
  <c r="D640" i="3"/>
  <c r="C640" i="3"/>
  <c r="T639" i="3"/>
  <c r="Q639" i="3"/>
  <c r="O639" i="3"/>
  <c r="N639" i="3"/>
  <c r="M639" i="3"/>
  <c r="S639" i="3" s="1"/>
  <c r="U639" i="3" s="1"/>
  <c r="J639" i="3"/>
  <c r="G639" i="3"/>
  <c r="E639" i="3"/>
  <c r="D639" i="3"/>
  <c r="C639" i="3"/>
  <c r="Q638" i="3"/>
  <c r="S638" i="3" s="1"/>
  <c r="U638" i="3" s="1"/>
  <c r="T637" i="3"/>
  <c r="Q637" i="3"/>
  <c r="O637" i="3"/>
  <c r="N637" i="3"/>
  <c r="S637" i="3" s="1"/>
  <c r="U637" i="3" s="1"/>
  <c r="M637" i="3"/>
  <c r="J637" i="3"/>
  <c r="G637" i="3"/>
  <c r="E637" i="3"/>
  <c r="D637" i="3"/>
  <c r="C637" i="3"/>
  <c r="T636" i="3"/>
  <c r="Q636" i="3"/>
  <c r="O636" i="3"/>
  <c r="N636" i="3"/>
  <c r="J636" i="3"/>
  <c r="G636" i="3"/>
  <c r="E636" i="3"/>
  <c r="D636" i="3"/>
  <c r="C636" i="3"/>
  <c r="I636" i="3" s="1"/>
  <c r="K636" i="3" s="1"/>
  <c r="T635" i="3"/>
  <c r="Q635" i="3"/>
  <c r="S635" i="3" s="1"/>
  <c r="U635" i="3" s="1"/>
  <c r="O635" i="3"/>
  <c r="N635" i="3"/>
  <c r="M635" i="3"/>
  <c r="J635" i="3"/>
  <c r="I635" i="3"/>
  <c r="K635" i="3" s="1"/>
  <c r="G635" i="3"/>
  <c r="E635" i="3"/>
  <c r="E646" i="3" s="1"/>
  <c r="D635" i="3"/>
  <c r="C635" i="3"/>
  <c r="T634" i="3"/>
  <c r="Q634" i="3"/>
  <c r="Q646" i="3" s="1"/>
  <c r="O634" i="3"/>
  <c r="N634" i="3"/>
  <c r="N646" i="3" s="1"/>
  <c r="M634" i="3"/>
  <c r="J634" i="3"/>
  <c r="G634" i="3"/>
  <c r="E634" i="3"/>
  <c r="D634" i="3"/>
  <c r="C634" i="3"/>
  <c r="T631" i="3"/>
  <c r="Q631" i="3"/>
  <c r="O631" i="3"/>
  <c r="N631" i="3"/>
  <c r="M631" i="3"/>
  <c r="J631" i="3"/>
  <c r="G631" i="3"/>
  <c r="E631" i="3"/>
  <c r="D631" i="3"/>
  <c r="C631" i="3"/>
  <c r="U630" i="3"/>
  <c r="S630" i="3"/>
  <c r="K630" i="3"/>
  <c r="I630" i="3"/>
  <c r="S629" i="3"/>
  <c r="U629" i="3" s="1"/>
  <c r="I629" i="3"/>
  <c r="K629" i="3" s="1"/>
  <c r="U628" i="3"/>
  <c r="S628" i="3"/>
  <c r="K628" i="3"/>
  <c r="I628" i="3"/>
  <c r="S627" i="3"/>
  <c r="U627" i="3" s="1"/>
  <c r="S626" i="3"/>
  <c r="U626" i="3" s="1"/>
  <c r="U625" i="3"/>
  <c r="S625" i="3"/>
  <c r="U624" i="3"/>
  <c r="S624" i="3"/>
  <c r="I624" i="3"/>
  <c r="K624" i="3" s="1"/>
  <c r="S623" i="3"/>
  <c r="U623" i="3" s="1"/>
  <c r="S622" i="3"/>
  <c r="U622" i="3" s="1"/>
  <c r="K622" i="3"/>
  <c r="I622" i="3"/>
  <c r="S621" i="3"/>
  <c r="U621" i="3" s="1"/>
  <c r="I621" i="3"/>
  <c r="K621" i="3" s="1"/>
  <c r="U620" i="3"/>
  <c r="S620" i="3"/>
  <c r="K620" i="3"/>
  <c r="I620" i="3"/>
  <c r="S619" i="3"/>
  <c r="I619" i="3"/>
  <c r="T616" i="3"/>
  <c r="Q616" i="3"/>
  <c r="O616" i="3"/>
  <c r="N616" i="3"/>
  <c r="J616" i="3"/>
  <c r="G616" i="3"/>
  <c r="E616" i="3"/>
  <c r="D616" i="3"/>
  <c r="S615" i="3"/>
  <c r="U615" i="3" s="1"/>
  <c r="I615" i="3"/>
  <c r="K615" i="3" s="1"/>
  <c r="U614" i="3"/>
  <c r="S614" i="3"/>
  <c r="K614" i="3"/>
  <c r="I614" i="3"/>
  <c r="S613" i="3"/>
  <c r="U613" i="3" s="1"/>
  <c r="S612" i="3"/>
  <c r="U612" i="3" s="1"/>
  <c r="S611" i="3"/>
  <c r="S616" i="3" s="1"/>
  <c r="U610" i="3"/>
  <c r="S610" i="3"/>
  <c r="S609" i="3"/>
  <c r="U609" i="3" s="1"/>
  <c r="I609" i="3"/>
  <c r="K609" i="3" s="1"/>
  <c r="K616" i="3" s="1"/>
  <c r="S605" i="3"/>
  <c r="U605" i="3" s="1"/>
  <c r="M605" i="3"/>
  <c r="I605" i="3"/>
  <c r="K605" i="3" s="1"/>
  <c r="C605" i="3"/>
  <c r="T604" i="3"/>
  <c r="Q604" i="3"/>
  <c r="O604" i="3"/>
  <c r="N604" i="3"/>
  <c r="M604" i="3"/>
  <c r="J604" i="3"/>
  <c r="I604" i="3"/>
  <c r="K604" i="3" s="1"/>
  <c r="G604" i="3"/>
  <c r="E604" i="3"/>
  <c r="D604" i="3"/>
  <c r="C604" i="3"/>
  <c r="T603" i="3"/>
  <c r="Q603" i="3"/>
  <c r="O603" i="3"/>
  <c r="N603" i="3"/>
  <c r="S603" i="3" s="1"/>
  <c r="U603" i="3" s="1"/>
  <c r="J603" i="3"/>
  <c r="G603" i="3"/>
  <c r="E603" i="3"/>
  <c r="D603" i="3"/>
  <c r="I603" i="3" s="1"/>
  <c r="K603" i="3" s="1"/>
  <c r="S602" i="3"/>
  <c r="U602" i="3" s="1"/>
  <c r="Q602" i="3"/>
  <c r="O602" i="3"/>
  <c r="N602" i="3"/>
  <c r="G602" i="3"/>
  <c r="E602" i="3"/>
  <c r="D602" i="3"/>
  <c r="S601" i="3"/>
  <c r="U601" i="3" s="1"/>
  <c r="Q601" i="3"/>
  <c r="T600" i="3"/>
  <c r="S600" i="3"/>
  <c r="U600" i="3" s="1"/>
  <c r="Q600" i="3"/>
  <c r="O600" i="3"/>
  <c r="N600" i="3"/>
  <c r="S599" i="3"/>
  <c r="U599" i="3" s="1"/>
  <c r="M599" i="3"/>
  <c r="C599" i="3"/>
  <c r="I599" i="3" s="1"/>
  <c r="K599" i="3" s="1"/>
  <c r="T598" i="3"/>
  <c r="Q598" i="3"/>
  <c r="S598" i="3" s="1"/>
  <c r="U598" i="3" s="1"/>
  <c r="O598" i="3"/>
  <c r="N598" i="3"/>
  <c r="J598" i="3"/>
  <c r="J606" i="3" s="1"/>
  <c r="G598" i="3"/>
  <c r="E598" i="3"/>
  <c r="D598" i="3"/>
  <c r="I598" i="3" s="1"/>
  <c r="K598" i="3" s="1"/>
  <c r="Q597" i="3"/>
  <c r="S597" i="3" s="1"/>
  <c r="U597" i="3" s="1"/>
  <c r="N596" i="3"/>
  <c r="S596" i="3" s="1"/>
  <c r="U596" i="3" s="1"/>
  <c r="M596" i="3"/>
  <c r="K596" i="3"/>
  <c r="I596" i="3"/>
  <c r="C596" i="3"/>
  <c r="T595" i="3"/>
  <c r="T606" i="3" s="1"/>
  <c r="Q595" i="3"/>
  <c r="O595" i="3"/>
  <c r="N595" i="3"/>
  <c r="S595" i="3" s="1"/>
  <c r="U595" i="3" s="1"/>
  <c r="J595" i="3"/>
  <c r="I595" i="3"/>
  <c r="K595" i="3" s="1"/>
  <c r="G595" i="3"/>
  <c r="E595" i="3"/>
  <c r="D595" i="3"/>
  <c r="Q594" i="3"/>
  <c r="N594" i="3"/>
  <c r="M594" i="3"/>
  <c r="G594" i="3"/>
  <c r="G606" i="3" s="1"/>
  <c r="D594" i="3"/>
  <c r="C594" i="3"/>
  <c r="I594" i="3" s="1"/>
  <c r="K594" i="3" s="1"/>
  <c r="T593" i="3"/>
  <c r="S593" i="3"/>
  <c r="Q593" i="3"/>
  <c r="O593" i="3"/>
  <c r="N593" i="3"/>
  <c r="N606" i="3" s="1"/>
  <c r="J593" i="3"/>
  <c r="G593" i="3"/>
  <c r="E593" i="3"/>
  <c r="E606" i="3" s="1"/>
  <c r="D593" i="3"/>
  <c r="D606" i="3" s="1"/>
  <c r="T590" i="3"/>
  <c r="Q590" i="3"/>
  <c r="O590" i="3"/>
  <c r="N590" i="3"/>
  <c r="M590" i="3"/>
  <c r="J590" i="3"/>
  <c r="G590" i="3"/>
  <c r="E590" i="3"/>
  <c r="D590" i="3"/>
  <c r="C590" i="3"/>
  <c r="U589" i="3"/>
  <c r="S589" i="3"/>
  <c r="I589" i="3"/>
  <c r="K589" i="3" s="1"/>
  <c r="S588" i="3"/>
  <c r="U588" i="3" s="1"/>
  <c r="I588" i="3"/>
  <c r="K588" i="3" s="1"/>
  <c r="U587" i="3"/>
  <c r="S587" i="3"/>
  <c r="I587" i="3"/>
  <c r="K587" i="3" s="1"/>
  <c r="S586" i="3"/>
  <c r="U586" i="3" s="1"/>
  <c r="I586" i="3"/>
  <c r="K586" i="3" s="1"/>
  <c r="U585" i="3"/>
  <c r="S585" i="3"/>
  <c r="S584" i="3"/>
  <c r="U584" i="3" s="1"/>
  <c r="S583" i="3"/>
  <c r="U583" i="3" s="1"/>
  <c r="I583" i="3"/>
  <c r="K583" i="3" s="1"/>
  <c r="U582" i="3"/>
  <c r="S582" i="3"/>
  <c r="I582" i="3"/>
  <c r="K582" i="3" s="1"/>
  <c r="S581" i="3"/>
  <c r="U581" i="3" s="1"/>
  <c r="S580" i="3"/>
  <c r="U580" i="3" s="1"/>
  <c r="K580" i="3"/>
  <c r="I580" i="3"/>
  <c r="S579" i="3"/>
  <c r="U579" i="3" s="1"/>
  <c r="I579" i="3"/>
  <c r="K579" i="3" s="1"/>
  <c r="S578" i="3"/>
  <c r="U578" i="3" s="1"/>
  <c r="K578" i="3"/>
  <c r="I578" i="3"/>
  <c r="I590" i="3" s="1"/>
  <c r="S577" i="3"/>
  <c r="U577" i="3" s="1"/>
  <c r="U590" i="3" s="1"/>
  <c r="I577" i="3"/>
  <c r="K577" i="3" s="1"/>
  <c r="K590" i="3" s="1"/>
  <c r="T574" i="3"/>
  <c r="S574" i="3"/>
  <c r="Q574" i="3"/>
  <c r="O574" i="3"/>
  <c r="N574" i="3"/>
  <c r="M574" i="3"/>
  <c r="J574" i="3"/>
  <c r="G574" i="3"/>
  <c r="E574" i="3"/>
  <c r="D574" i="3"/>
  <c r="C574" i="3"/>
  <c r="S573" i="3"/>
  <c r="U573" i="3" s="1"/>
  <c r="I573" i="3"/>
  <c r="K573" i="3" s="1"/>
  <c r="U572" i="3"/>
  <c r="S572" i="3"/>
  <c r="I572" i="3"/>
  <c r="K572" i="3" s="1"/>
  <c r="S571" i="3"/>
  <c r="U571" i="3" s="1"/>
  <c r="I571" i="3"/>
  <c r="K571" i="3" s="1"/>
  <c r="U570" i="3"/>
  <c r="S570" i="3"/>
  <c r="S569" i="3"/>
  <c r="U569" i="3" s="1"/>
  <c r="S568" i="3"/>
  <c r="U568" i="3" s="1"/>
  <c r="I568" i="3"/>
  <c r="K568" i="3" s="1"/>
  <c r="U567" i="3"/>
  <c r="S567" i="3"/>
  <c r="I567" i="3"/>
  <c r="K567" i="3" s="1"/>
  <c r="S566" i="3"/>
  <c r="U566" i="3" s="1"/>
  <c r="S565" i="3"/>
  <c r="U565" i="3" s="1"/>
  <c r="K565" i="3"/>
  <c r="I565" i="3"/>
  <c r="S564" i="3"/>
  <c r="U564" i="3" s="1"/>
  <c r="I564" i="3"/>
  <c r="K564" i="3" s="1"/>
  <c r="S563" i="3"/>
  <c r="U563" i="3" s="1"/>
  <c r="K563" i="3"/>
  <c r="I563" i="3"/>
  <c r="S562" i="3"/>
  <c r="U562" i="3" s="1"/>
  <c r="I562" i="3"/>
  <c r="K562" i="3" s="1"/>
  <c r="G559" i="3"/>
  <c r="S558" i="3"/>
  <c r="U558" i="3" s="1"/>
  <c r="M558" i="3"/>
  <c r="I558" i="3"/>
  <c r="K558" i="3" s="1"/>
  <c r="C558" i="3"/>
  <c r="T557" i="3"/>
  <c r="Q557" i="3"/>
  <c r="O557" i="3"/>
  <c r="N557" i="3"/>
  <c r="M557" i="3"/>
  <c r="S557" i="3" s="1"/>
  <c r="U557" i="3" s="1"/>
  <c r="K557" i="3"/>
  <c r="J557" i="3"/>
  <c r="I557" i="3"/>
  <c r="G557" i="3"/>
  <c r="E557" i="3"/>
  <c r="D557" i="3"/>
  <c r="C557" i="3"/>
  <c r="U556" i="3"/>
  <c r="T556" i="3"/>
  <c r="Q556" i="3"/>
  <c r="O556" i="3"/>
  <c r="N556" i="3"/>
  <c r="S556" i="3" s="1"/>
  <c r="M556" i="3"/>
  <c r="J556" i="3"/>
  <c r="I556" i="3"/>
  <c r="K556" i="3" s="1"/>
  <c r="G556" i="3"/>
  <c r="E556" i="3"/>
  <c r="D556" i="3"/>
  <c r="C556" i="3"/>
  <c r="T555" i="3"/>
  <c r="S555" i="3"/>
  <c r="U555" i="3" s="1"/>
  <c r="Q555" i="3"/>
  <c r="O555" i="3"/>
  <c r="N555" i="3"/>
  <c r="J555" i="3"/>
  <c r="G555" i="3"/>
  <c r="E555" i="3"/>
  <c r="E559" i="3" s="1"/>
  <c r="D555" i="3"/>
  <c r="I555" i="3" s="1"/>
  <c r="K555" i="3" s="1"/>
  <c r="S554" i="3"/>
  <c r="U554" i="3" s="1"/>
  <c r="Q554" i="3"/>
  <c r="O554" i="3"/>
  <c r="N554" i="3"/>
  <c r="E554" i="3"/>
  <c r="S553" i="3"/>
  <c r="U553" i="3" s="1"/>
  <c r="Q553" i="3"/>
  <c r="T552" i="3"/>
  <c r="S552" i="3"/>
  <c r="Q552" i="3"/>
  <c r="O552" i="3"/>
  <c r="N552" i="3"/>
  <c r="M551" i="3"/>
  <c r="S551" i="3" s="1"/>
  <c r="U551" i="3" s="1"/>
  <c r="K551" i="3"/>
  <c r="I551" i="3"/>
  <c r="C551" i="3"/>
  <c r="T550" i="3"/>
  <c r="Q550" i="3"/>
  <c r="O550" i="3"/>
  <c r="N550" i="3"/>
  <c r="S550" i="3" s="1"/>
  <c r="U550" i="3" s="1"/>
  <c r="K550" i="3"/>
  <c r="J550" i="3"/>
  <c r="I550" i="3"/>
  <c r="G550" i="3"/>
  <c r="E550" i="3"/>
  <c r="D550" i="3"/>
  <c r="S549" i="3"/>
  <c r="U549" i="3" s="1"/>
  <c r="Q549" i="3"/>
  <c r="S548" i="3"/>
  <c r="U548" i="3" s="1"/>
  <c r="N548" i="3"/>
  <c r="M548" i="3"/>
  <c r="D548" i="3"/>
  <c r="C548" i="3"/>
  <c r="S547" i="3"/>
  <c r="U547" i="3" s="1"/>
  <c r="N547" i="3"/>
  <c r="M547" i="3"/>
  <c r="D547" i="3"/>
  <c r="C547" i="3"/>
  <c r="T546" i="3"/>
  <c r="Q546" i="3"/>
  <c r="O546" i="3"/>
  <c r="N546" i="3"/>
  <c r="S546" i="3" s="1"/>
  <c r="U546" i="3" s="1"/>
  <c r="K546" i="3"/>
  <c r="J546" i="3"/>
  <c r="G546" i="3"/>
  <c r="E546" i="3"/>
  <c r="D546" i="3"/>
  <c r="I546" i="3" s="1"/>
  <c r="Q545" i="3"/>
  <c r="O545" i="3"/>
  <c r="N545" i="3"/>
  <c r="M545" i="3"/>
  <c r="S545" i="3" s="1"/>
  <c r="U545" i="3" s="1"/>
  <c r="G545" i="3"/>
  <c r="E545" i="3"/>
  <c r="D545" i="3"/>
  <c r="C545" i="3"/>
  <c r="I545" i="3" s="1"/>
  <c r="K545" i="3" s="1"/>
  <c r="T544" i="3"/>
  <c r="U544" i="3" s="1"/>
  <c r="J544" i="3"/>
  <c r="K544" i="3" s="1"/>
  <c r="Q543" i="3"/>
  <c r="Q559" i="3" s="1"/>
  <c r="N543" i="3"/>
  <c r="M543" i="3"/>
  <c r="G543" i="3"/>
  <c r="D543" i="3"/>
  <c r="C543" i="3"/>
  <c r="I543" i="3" s="1"/>
  <c r="K543" i="3" s="1"/>
  <c r="U542" i="3"/>
  <c r="S542" i="3"/>
  <c r="Q542" i="3"/>
  <c r="N542" i="3"/>
  <c r="N559" i="3" s="1"/>
  <c r="M542" i="3"/>
  <c r="G542" i="3"/>
  <c r="D542" i="3"/>
  <c r="C542" i="3"/>
  <c r="C559" i="3" s="1"/>
  <c r="T541" i="3"/>
  <c r="T559" i="3" s="1"/>
  <c r="Q541" i="3"/>
  <c r="O541" i="3"/>
  <c r="O559" i="3" s="1"/>
  <c r="N541" i="3"/>
  <c r="S541" i="3" s="1"/>
  <c r="U541" i="3" s="1"/>
  <c r="J541" i="3"/>
  <c r="J559" i="3" s="1"/>
  <c r="G541" i="3"/>
  <c r="E541" i="3"/>
  <c r="D541" i="3"/>
  <c r="T538" i="3"/>
  <c r="S538" i="3"/>
  <c r="Q538" i="3"/>
  <c r="O538" i="3"/>
  <c r="N538" i="3"/>
  <c r="M538" i="3"/>
  <c r="J538" i="3"/>
  <c r="G538" i="3"/>
  <c r="E538" i="3"/>
  <c r="C538" i="3"/>
  <c r="S537" i="3"/>
  <c r="U537" i="3" s="1"/>
  <c r="I537" i="3"/>
  <c r="K537" i="3" s="1"/>
  <c r="U536" i="3"/>
  <c r="S536" i="3"/>
  <c r="I536" i="3"/>
  <c r="K536" i="3" s="1"/>
  <c r="S535" i="3"/>
  <c r="U535" i="3" s="1"/>
  <c r="I535" i="3"/>
  <c r="K535" i="3" s="1"/>
  <c r="U534" i="3"/>
  <c r="S534" i="3"/>
  <c r="I534" i="3"/>
  <c r="K534" i="3" s="1"/>
  <c r="S533" i="3"/>
  <c r="U533" i="3" s="1"/>
  <c r="G533" i="3"/>
  <c r="G554" i="3" s="1"/>
  <c r="D533" i="3"/>
  <c r="D538" i="3" s="1"/>
  <c r="S532" i="3"/>
  <c r="U532" i="3" s="1"/>
  <c r="S530" i="3"/>
  <c r="U530" i="3" s="1"/>
  <c r="I530" i="3"/>
  <c r="K530" i="3" s="1"/>
  <c r="U529" i="3"/>
  <c r="S529" i="3"/>
  <c r="I529" i="3"/>
  <c r="K529" i="3" s="1"/>
  <c r="S528" i="3"/>
  <c r="U528" i="3" s="1"/>
  <c r="S527" i="3"/>
  <c r="U527" i="3" s="1"/>
  <c r="K527" i="3"/>
  <c r="I527" i="3"/>
  <c r="S526" i="3"/>
  <c r="U526" i="3" s="1"/>
  <c r="I526" i="3"/>
  <c r="K526" i="3" s="1"/>
  <c r="S525" i="3"/>
  <c r="U525" i="3" s="1"/>
  <c r="K525" i="3"/>
  <c r="I525" i="3"/>
  <c r="S524" i="3"/>
  <c r="U524" i="3" s="1"/>
  <c r="I524" i="3"/>
  <c r="K524" i="3" s="1"/>
  <c r="U523" i="3"/>
  <c r="K523" i="3"/>
  <c r="U522" i="3"/>
  <c r="S522" i="3"/>
  <c r="I522" i="3"/>
  <c r="K522" i="3" s="1"/>
  <c r="S521" i="3"/>
  <c r="U521" i="3" s="1"/>
  <c r="I521" i="3"/>
  <c r="K521" i="3" s="1"/>
  <c r="U520" i="3"/>
  <c r="S520" i="3"/>
  <c r="I520" i="3"/>
  <c r="K520" i="3" s="1"/>
  <c r="T517" i="3"/>
  <c r="Q517" i="3"/>
  <c r="O517" i="3"/>
  <c r="N517" i="3"/>
  <c r="M517" i="3"/>
  <c r="J517" i="3"/>
  <c r="G517" i="3"/>
  <c r="E517" i="3"/>
  <c r="D517" i="3"/>
  <c r="C517" i="3"/>
  <c r="S516" i="3"/>
  <c r="U516" i="3" s="1"/>
  <c r="I516" i="3"/>
  <c r="K516" i="3" s="1"/>
  <c r="S515" i="3"/>
  <c r="U515" i="3" s="1"/>
  <c r="K515" i="3"/>
  <c r="I515" i="3"/>
  <c r="S514" i="3"/>
  <c r="U514" i="3" s="1"/>
  <c r="I514" i="3"/>
  <c r="K514" i="3" s="1"/>
  <c r="S513" i="3"/>
  <c r="U513" i="3" s="1"/>
  <c r="K513" i="3"/>
  <c r="I513" i="3"/>
  <c r="S512" i="3"/>
  <c r="U512" i="3" s="1"/>
  <c r="S511" i="3"/>
  <c r="U511" i="3" s="1"/>
  <c r="S510" i="3"/>
  <c r="U510" i="3" s="1"/>
  <c r="K510" i="3"/>
  <c r="I510" i="3"/>
  <c r="S509" i="3"/>
  <c r="U509" i="3" s="1"/>
  <c r="I509" i="3"/>
  <c r="K509" i="3" s="1"/>
  <c r="S508" i="3"/>
  <c r="U508" i="3" s="1"/>
  <c r="U507" i="3"/>
  <c r="S507" i="3"/>
  <c r="I507" i="3"/>
  <c r="K507" i="3" s="1"/>
  <c r="S506" i="3"/>
  <c r="U506" i="3" s="1"/>
  <c r="I506" i="3"/>
  <c r="K506" i="3" s="1"/>
  <c r="U505" i="3"/>
  <c r="S505" i="3"/>
  <c r="I505" i="3"/>
  <c r="K505" i="3" s="1"/>
  <c r="U504" i="3"/>
  <c r="K504" i="3"/>
  <c r="S503" i="3"/>
  <c r="U503" i="3" s="1"/>
  <c r="K503" i="3"/>
  <c r="I503" i="3"/>
  <c r="S502" i="3"/>
  <c r="U502" i="3" s="1"/>
  <c r="I502" i="3"/>
  <c r="K502" i="3" s="1"/>
  <c r="S498" i="3"/>
  <c r="U498" i="3" s="1"/>
  <c r="M498" i="3"/>
  <c r="I498" i="3"/>
  <c r="K498" i="3" s="1"/>
  <c r="C498" i="3"/>
  <c r="S497" i="3"/>
  <c r="U497" i="3" s="1"/>
  <c r="M497" i="3"/>
  <c r="C497" i="3"/>
  <c r="I497" i="3" s="1"/>
  <c r="K497" i="3" s="1"/>
  <c r="U496" i="3"/>
  <c r="S496" i="3"/>
  <c r="M496" i="3"/>
  <c r="C496" i="3"/>
  <c r="I496" i="3" s="1"/>
  <c r="K496" i="3" s="1"/>
  <c r="T495" i="3"/>
  <c r="S495" i="3"/>
  <c r="U495" i="3" s="1"/>
  <c r="Q495" i="3"/>
  <c r="O495" i="3"/>
  <c r="N495" i="3"/>
  <c r="J495" i="3"/>
  <c r="G495" i="3"/>
  <c r="E495" i="3"/>
  <c r="D495" i="3"/>
  <c r="S494" i="3"/>
  <c r="U494" i="3" s="1"/>
  <c r="Q494" i="3"/>
  <c r="O494" i="3"/>
  <c r="N494" i="3"/>
  <c r="I494" i="3"/>
  <c r="K494" i="3" s="1"/>
  <c r="G494" i="3"/>
  <c r="E494" i="3"/>
  <c r="D494" i="3"/>
  <c r="S493" i="3"/>
  <c r="U493" i="3" s="1"/>
  <c r="Q493" i="3"/>
  <c r="S492" i="3"/>
  <c r="U492" i="3" s="1"/>
  <c r="M492" i="3"/>
  <c r="I492" i="3"/>
  <c r="K492" i="3" s="1"/>
  <c r="C492" i="3"/>
  <c r="T491" i="3"/>
  <c r="Q491" i="3"/>
  <c r="O491" i="3"/>
  <c r="N491" i="3"/>
  <c r="J491" i="3"/>
  <c r="G491" i="3"/>
  <c r="E491" i="3"/>
  <c r="D491" i="3"/>
  <c r="I491" i="3" s="1"/>
  <c r="K491" i="3" s="1"/>
  <c r="Q490" i="3"/>
  <c r="N490" i="3"/>
  <c r="M490" i="3"/>
  <c r="S490" i="3" s="1"/>
  <c r="U490" i="3" s="1"/>
  <c r="G490" i="3"/>
  <c r="D490" i="3"/>
  <c r="C490" i="3"/>
  <c r="N489" i="3"/>
  <c r="M489" i="3"/>
  <c r="S489" i="3" s="1"/>
  <c r="U489" i="3" s="1"/>
  <c r="I489" i="3"/>
  <c r="K489" i="3" s="1"/>
  <c r="D489" i="3"/>
  <c r="C489" i="3"/>
  <c r="T488" i="3"/>
  <c r="Q488" i="3"/>
  <c r="O488" i="3"/>
  <c r="N488" i="3"/>
  <c r="S488" i="3" s="1"/>
  <c r="U488" i="3" s="1"/>
  <c r="K488" i="3"/>
  <c r="J488" i="3"/>
  <c r="I488" i="3"/>
  <c r="G488" i="3"/>
  <c r="E488" i="3"/>
  <c r="D488" i="3"/>
  <c r="S487" i="3"/>
  <c r="U487" i="3" s="1"/>
  <c r="Q487" i="3"/>
  <c r="N487" i="3"/>
  <c r="M487" i="3"/>
  <c r="G487" i="3"/>
  <c r="D487" i="3"/>
  <c r="C487" i="3"/>
  <c r="I487" i="3" s="1"/>
  <c r="K487" i="3" s="1"/>
  <c r="U486" i="3"/>
  <c r="T486" i="3"/>
  <c r="S486" i="3"/>
  <c r="Q486" i="3"/>
  <c r="O486" i="3"/>
  <c r="N486" i="3"/>
  <c r="J486" i="3"/>
  <c r="I486" i="3"/>
  <c r="K486" i="3" s="1"/>
  <c r="G486" i="3"/>
  <c r="E486" i="3"/>
  <c r="D486" i="3"/>
  <c r="U485" i="3"/>
  <c r="T485" i="3"/>
  <c r="J485" i="3"/>
  <c r="K485" i="3" s="1"/>
  <c r="U484" i="3"/>
  <c r="T484" i="3"/>
  <c r="T499" i="3" s="1"/>
  <c r="S484" i="3"/>
  <c r="Q484" i="3"/>
  <c r="O484" i="3"/>
  <c r="N484" i="3"/>
  <c r="M484" i="3"/>
  <c r="J484" i="3"/>
  <c r="G484" i="3"/>
  <c r="E484" i="3"/>
  <c r="D484" i="3"/>
  <c r="C484" i="3"/>
  <c r="I484" i="3" s="1"/>
  <c r="K484" i="3" s="1"/>
  <c r="Q483" i="3"/>
  <c r="N483" i="3"/>
  <c r="M483" i="3"/>
  <c r="S483" i="3" s="1"/>
  <c r="U483" i="3" s="1"/>
  <c r="D483" i="3"/>
  <c r="C483" i="3"/>
  <c r="Q482" i="3"/>
  <c r="N482" i="3"/>
  <c r="M482" i="3"/>
  <c r="S482" i="3" s="1"/>
  <c r="U482" i="3" s="1"/>
  <c r="G482" i="3"/>
  <c r="G499" i="3" s="1"/>
  <c r="D482" i="3"/>
  <c r="C482" i="3"/>
  <c r="T481" i="3"/>
  <c r="Q481" i="3"/>
  <c r="O481" i="3"/>
  <c r="O499" i="3" s="1"/>
  <c r="N481" i="3"/>
  <c r="K481" i="3"/>
  <c r="J481" i="3"/>
  <c r="I481" i="3"/>
  <c r="G481" i="3"/>
  <c r="E481" i="3"/>
  <c r="D481" i="3"/>
  <c r="D499" i="3" s="1"/>
  <c r="T478" i="3"/>
  <c r="Q478" i="3"/>
  <c r="O478" i="3"/>
  <c r="N478" i="3"/>
  <c r="M478" i="3"/>
  <c r="J478" i="3"/>
  <c r="E478" i="3"/>
  <c r="D478" i="3"/>
  <c r="U477" i="3"/>
  <c r="S477" i="3"/>
  <c r="I477" i="3"/>
  <c r="K477" i="3" s="1"/>
  <c r="U476" i="3"/>
  <c r="S476" i="3"/>
  <c r="K476" i="3"/>
  <c r="I476" i="3"/>
  <c r="U475" i="3"/>
  <c r="S475" i="3"/>
  <c r="I475" i="3"/>
  <c r="K475" i="3" s="1"/>
  <c r="U474" i="3"/>
  <c r="S474" i="3"/>
  <c r="K474" i="3"/>
  <c r="I474" i="3"/>
  <c r="U473" i="3"/>
  <c r="S473" i="3"/>
  <c r="I473" i="3"/>
  <c r="K473" i="3" s="1"/>
  <c r="U472" i="3"/>
  <c r="S472" i="3"/>
  <c r="U471" i="3"/>
  <c r="S471" i="3"/>
  <c r="K471" i="3"/>
  <c r="I471" i="3"/>
  <c r="S470" i="3"/>
  <c r="U470" i="3" s="1"/>
  <c r="K470" i="3"/>
  <c r="I470" i="3"/>
  <c r="U469" i="3"/>
  <c r="S469" i="3"/>
  <c r="K469" i="3"/>
  <c r="I469" i="3"/>
  <c r="S468" i="3"/>
  <c r="U468" i="3" s="1"/>
  <c r="K468" i="3"/>
  <c r="I468" i="3"/>
  <c r="U467" i="3"/>
  <c r="S467" i="3"/>
  <c r="K467" i="3"/>
  <c r="I467" i="3"/>
  <c r="S466" i="3"/>
  <c r="U466" i="3" s="1"/>
  <c r="K466" i="3"/>
  <c r="I466" i="3"/>
  <c r="U465" i="3"/>
  <c r="S465" i="3"/>
  <c r="K465" i="3"/>
  <c r="I465" i="3"/>
  <c r="U464" i="3"/>
  <c r="K464" i="3"/>
  <c r="U463" i="3"/>
  <c r="S463" i="3"/>
  <c r="K463" i="3"/>
  <c r="I463" i="3"/>
  <c r="U462" i="3"/>
  <c r="S462" i="3"/>
  <c r="I462" i="3"/>
  <c r="K462" i="3" s="1"/>
  <c r="G462" i="3"/>
  <c r="G483" i="3" s="1"/>
  <c r="C462" i="3"/>
  <c r="C478" i="3" s="1"/>
  <c r="U461" i="3"/>
  <c r="S461" i="3"/>
  <c r="K461" i="3"/>
  <c r="I461" i="3"/>
  <c r="S460" i="3"/>
  <c r="U460" i="3" s="1"/>
  <c r="K460" i="3"/>
  <c r="I460" i="3"/>
  <c r="T457" i="3"/>
  <c r="Q457" i="3"/>
  <c r="O457" i="3"/>
  <c r="N457" i="3"/>
  <c r="M457" i="3"/>
  <c r="J457" i="3"/>
  <c r="G457" i="3"/>
  <c r="E457" i="3"/>
  <c r="D457" i="3"/>
  <c r="C457" i="3"/>
  <c r="I457" i="3" s="1"/>
  <c r="U456" i="3"/>
  <c r="S456" i="3"/>
  <c r="K456" i="3"/>
  <c r="I456" i="3"/>
  <c r="U455" i="3"/>
  <c r="S455" i="3"/>
  <c r="I455" i="3"/>
  <c r="K455" i="3" s="1"/>
  <c r="U454" i="3"/>
  <c r="S454" i="3"/>
  <c r="K454" i="3"/>
  <c r="I454" i="3"/>
  <c r="U453" i="3"/>
  <c r="S453" i="3"/>
  <c r="I453" i="3"/>
  <c r="K453" i="3" s="1"/>
  <c r="U452" i="3"/>
  <c r="S452" i="3"/>
  <c r="K452" i="3"/>
  <c r="I452" i="3"/>
  <c r="U451" i="3"/>
  <c r="S451" i="3"/>
  <c r="S450" i="3"/>
  <c r="U450" i="3" s="1"/>
  <c r="K450" i="3"/>
  <c r="I450" i="3"/>
  <c r="U449" i="3"/>
  <c r="S449" i="3"/>
  <c r="K449" i="3"/>
  <c r="I449" i="3"/>
  <c r="S448" i="3"/>
  <c r="U448" i="3" s="1"/>
  <c r="K448" i="3"/>
  <c r="I448" i="3"/>
  <c r="U447" i="3"/>
  <c r="S447" i="3"/>
  <c r="K447" i="3"/>
  <c r="I447" i="3"/>
  <c r="S446" i="3"/>
  <c r="K446" i="3"/>
  <c r="I446" i="3"/>
  <c r="U445" i="3"/>
  <c r="S445" i="3"/>
  <c r="K445" i="3"/>
  <c r="I445" i="3"/>
  <c r="U444" i="3"/>
  <c r="K444" i="3"/>
  <c r="U443" i="3"/>
  <c r="S443" i="3"/>
  <c r="K443" i="3"/>
  <c r="I443" i="3"/>
  <c r="U442" i="3"/>
  <c r="S442" i="3"/>
  <c r="I442" i="3"/>
  <c r="K442" i="3" s="1"/>
  <c r="U441" i="3"/>
  <c r="S441" i="3"/>
  <c r="K441" i="3"/>
  <c r="I441" i="3"/>
  <c r="U437" i="3"/>
  <c r="M437" i="3"/>
  <c r="S437" i="3" s="1"/>
  <c r="T436" i="3"/>
  <c r="S436" i="3"/>
  <c r="U436" i="3" s="1"/>
  <c r="Q436" i="3"/>
  <c r="O436" i="3"/>
  <c r="N436" i="3"/>
  <c r="J436" i="3"/>
  <c r="G436" i="3"/>
  <c r="E436" i="3"/>
  <c r="E438" i="3" s="1"/>
  <c r="D436" i="3"/>
  <c r="I436" i="3" s="1"/>
  <c r="K436" i="3" s="1"/>
  <c r="S435" i="3"/>
  <c r="U435" i="3" s="1"/>
  <c r="M435" i="3"/>
  <c r="C435" i="3"/>
  <c r="I435" i="3" s="1"/>
  <c r="K435" i="3" s="1"/>
  <c r="S434" i="3"/>
  <c r="U434" i="3" s="1"/>
  <c r="M434" i="3"/>
  <c r="C434" i="3"/>
  <c r="I434" i="3" s="1"/>
  <c r="K434" i="3" s="1"/>
  <c r="Q433" i="3"/>
  <c r="O433" i="3"/>
  <c r="N433" i="3"/>
  <c r="G433" i="3"/>
  <c r="E433" i="3"/>
  <c r="D433" i="3"/>
  <c r="I433" i="3" s="1"/>
  <c r="K433" i="3" s="1"/>
  <c r="U432" i="3"/>
  <c r="S432" i="3"/>
  <c r="M432" i="3"/>
  <c r="K432" i="3"/>
  <c r="C432" i="3"/>
  <c r="I432" i="3" s="1"/>
  <c r="M431" i="3"/>
  <c r="S431" i="3" s="1"/>
  <c r="U431" i="3" s="1"/>
  <c r="T430" i="3"/>
  <c r="S430" i="3"/>
  <c r="U430" i="3" s="1"/>
  <c r="Q430" i="3"/>
  <c r="O430" i="3"/>
  <c r="N430" i="3"/>
  <c r="Q429" i="3"/>
  <c r="N429" i="3"/>
  <c r="M429" i="3"/>
  <c r="S429" i="3" s="1"/>
  <c r="U429" i="3" s="1"/>
  <c r="N428" i="3"/>
  <c r="M428" i="3"/>
  <c r="Q427" i="3"/>
  <c r="N427" i="3"/>
  <c r="S427" i="3" s="1"/>
  <c r="U427" i="3" s="1"/>
  <c r="M427" i="3"/>
  <c r="I427" i="3"/>
  <c r="K427" i="3" s="1"/>
  <c r="G427" i="3"/>
  <c r="D427" i="3"/>
  <c r="C427" i="3"/>
  <c r="T426" i="3"/>
  <c r="Q426" i="3"/>
  <c r="O426" i="3"/>
  <c r="O438" i="3" s="1"/>
  <c r="N426" i="3"/>
  <c r="J426" i="3"/>
  <c r="G426" i="3"/>
  <c r="E426" i="3"/>
  <c r="D426" i="3"/>
  <c r="U425" i="3"/>
  <c r="T425" i="3"/>
  <c r="T438" i="3" s="1"/>
  <c r="J425" i="3"/>
  <c r="S424" i="3"/>
  <c r="U424" i="3" s="1"/>
  <c r="Q424" i="3"/>
  <c r="N424" i="3"/>
  <c r="M424" i="3"/>
  <c r="G424" i="3"/>
  <c r="D424" i="3"/>
  <c r="C424" i="3"/>
  <c r="I424" i="3" s="1"/>
  <c r="K424" i="3" s="1"/>
  <c r="Q423" i="3"/>
  <c r="N423" i="3"/>
  <c r="M423" i="3"/>
  <c r="G423" i="3"/>
  <c r="D423" i="3"/>
  <c r="C423" i="3"/>
  <c r="Q422" i="3"/>
  <c r="Q438" i="3" s="1"/>
  <c r="N422" i="3"/>
  <c r="M422" i="3"/>
  <c r="G422" i="3"/>
  <c r="D422" i="3"/>
  <c r="C422" i="3"/>
  <c r="T419" i="3"/>
  <c r="Q419" i="3"/>
  <c r="O419" i="3"/>
  <c r="N419" i="3"/>
  <c r="M419" i="3"/>
  <c r="J419" i="3"/>
  <c r="G419" i="3"/>
  <c r="E419" i="3"/>
  <c r="I419" i="3" s="1"/>
  <c r="K419" i="3" s="1"/>
  <c r="D419" i="3"/>
  <c r="C419" i="3"/>
  <c r="U418" i="3"/>
  <c r="S418" i="3"/>
  <c r="U417" i="3"/>
  <c r="S417" i="3"/>
  <c r="I417" i="3"/>
  <c r="K417" i="3" s="1"/>
  <c r="S416" i="3"/>
  <c r="U416" i="3" s="1"/>
  <c r="K416" i="3"/>
  <c r="I416" i="3"/>
  <c r="S415" i="3"/>
  <c r="U415" i="3" s="1"/>
  <c r="I415" i="3"/>
  <c r="K415" i="3" s="1"/>
  <c r="S414" i="3"/>
  <c r="U414" i="3" s="1"/>
  <c r="K414" i="3"/>
  <c r="I414" i="3"/>
  <c r="U413" i="3"/>
  <c r="S413" i="3"/>
  <c r="I413" i="3"/>
  <c r="K413" i="3" s="1"/>
  <c r="S412" i="3"/>
  <c r="U412" i="3" s="1"/>
  <c r="U411" i="3"/>
  <c r="S411" i="3"/>
  <c r="U410" i="3"/>
  <c r="U419" i="3" s="1"/>
  <c r="S410" i="3"/>
  <c r="S409" i="3"/>
  <c r="U409" i="3" s="1"/>
  <c r="S408" i="3"/>
  <c r="U408" i="3" s="1"/>
  <c r="K408" i="3"/>
  <c r="I408" i="3"/>
  <c r="U407" i="3"/>
  <c r="S407" i="3"/>
  <c r="I407" i="3"/>
  <c r="K407" i="3" s="1"/>
  <c r="U406" i="3"/>
  <c r="K406" i="3"/>
  <c r="U405" i="3"/>
  <c r="S405" i="3"/>
  <c r="I405" i="3"/>
  <c r="K405" i="3" s="1"/>
  <c r="S404" i="3"/>
  <c r="U404" i="3" s="1"/>
  <c r="I404" i="3"/>
  <c r="K404" i="3" s="1"/>
  <c r="U403" i="3"/>
  <c r="S403" i="3"/>
  <c r="K403" i="3"/>
  <c r="I403" i="3"/>
  <c r="T400" i="3"/>
  <c r="Q400" i="3"/>
  <c r="O400" i="3"/>
  <c r="N400" i="3"/>
  <c r="M400" i="3"/>
  <c r="K400" i="3"/>
  <c r="J400" i="3"/>
  <c r="I400" i="3"/>
  <c r="G400" i="3"/>
  <c r="E400" i="3"/>
  <c r="D400" i="3"/>
  <c r="C400" i="3"/>
  <c r="U399" i="3"/>
  <c r="S399" i="3"/>
  <c r="S398" i="3"/>
  <c r="U398" i="3" s="1"/>
  <c r="I398" i="3"/>
  <c r="K398" i="3" s="1"/>
  <c r="U397" i="3"/>
  <c r="S397" i="3"/>
  <c r="I397" i="3"/>
  <c r="K397" i="3" s="1"/>
  <c r="S396" i="3"/>
  <c r="U396" i="3" s="1"/>
  <c r="I396" i="3"/>
  <c r="K396" i="3" s="1"/>
  <c r="U395" i="3"/>
  <c r="S395" i="3"/>
  <c r="I395" i="3"/>
  <c r="K395" i="3" s="1"/>
  <c r="S394" i="3"/>
  <c r="U394" i="3" s="1"/>
  <c r="S393" i="3"/>
  <c r="U393" i="3" s="1"/>
  <c r="U392" i="3"/>
  <c r="S392" i="3"/>
  <c r="U391" i="3"/>
  <c r="S391" i="3"/>
  <c r="S390" i="3"/>
  <c r="U390" i="3" s="1"/>
  <c r="I390" i="3"/>
  <c r="K390" i="3" s="1"/>
  <c r="U389" i="3"/>
  <c r="S389" i="3"/>
  <c r="K389" i="3"/>
  <c r="I389" i="3"/>
  <c r="U388" i="3"/>
  <c r="K388" i="3"/>
  <c r="S387" i="3"/>
  <c r="U387" i="3" s="1"/>
  <c r="K387" i="3"/>
  <c r="I387" i="3"/>
  <c r="U386" i="3"/>
  <c r="S386" i="3"/>
  <c r="I386" i="3"/>
  <c r="K386" i="3" s="1"/>
  <c r="S385" i="3"/>
  <c r="K385" i="3"/>
  <c r="I385" i="3"/>
  <c r="Q382" i="3"/>
  <c r="N382" i="3"/>
  <c r="T381" i="3"/>
  <c r="Q381" i="3"/>
  <c r="O381" i="3"/>
  <c r="N381" i="3"/>
  <c r="J381" i="3"/>
  <c r="G381" i="3"/>
  <c r="E381" i="3"/>
  <c r="D381" i="3"/>
  <c r="I381" i="3" s="1"/>
  <c r="K381" i="3" s="1"/>
  <c r="T380" i="3"/>
  <c r="S380" i="3"/>
  <c r="U380" i="3" s="1"/>
  <c r="Q380" i="3"/>
  <c r="O380" i="3"/>
  <c r="N380" i="3"/>
  <c r="J380" i="3"/>
  <c r="J382" i="3" s="1"/>
  <c r="G380" i="3"/>
  <c r="E380" i="3"/>
  <c r="D380" i="3"/>
  <c r="U379" i="3"/>
  <c r="S379" i="3"/>
  <c r="M379" i="3"/>
  <c r="C379" i="3"/>
  <c r="I379" i="3" s="1"/>
  <c r="K379" i="3" s="1"/>
  <c r="Q378" i="3"/>
  <c r="P378" i="3"/>
  <c r="N378" i="3"/>
  <c r="M378" i="3"/>
  <c r="G378" i="3"/>
  <c r="F378" i="3"/>
  <c r="D378" i="3"/>
  <c r="C378" i="3"/>
  <c r="S377" i="3"/>
  <c r="U377" i="3" s="1"/>
  <c r="M377" i="3"/>
  <c r="I377" i="3"/>
  <c r="K377" i="3" s="1"/>
  <c r="G377" i="3"/>
  <c r="C377" i="3"/>
  <c r="M376" i="3"/>
  <c r="S376" i="3" s="1"/>
  <c r="U376" i="3" s="1"/>
  <c r="C376" i="3"/>
  <c r="I376" i="3" s="1"/>
  <c r="K376" i="3" s="1"/>
  <c r="S375" i="3"/>
  <c r="U375" i="3" s="1"/>
  <c r="Q375" i="3"/>
  <c r="O375" i="3"/>
  <c r="N375" i="3"/>
  <c r="G375" i="3"/>
  <c r="E375" i="3"/>
  <c r="D375" i="3"/>
  <c r="I375" i="3" s="1"/>
  <c r="K375" i="3" s="1"/>
  <c r="M374" i="3"/>
  <c r="S374" i="3" s="1"/>
  <c r="U374" i="3" s="1"/>
  <c r="C374" i="3"/>
  <c r="I374" i="3" s="1"/>
  <c r="K374" i="3" s="1"/>
  <c r="T373" i="3"/>
  <c r="S373" i="3"/>
  <c r="Q373" i="3"/>
  <c r="O373" i="3"/>
  <c r="N373" i="3"/>
  <c r="J373" i="3"/>
  <c r="G373" i="3"/>
  <c r="E373" i="3"/>
  <c r="D373" i="3"/>
  <c r="Q372" i="3"/>
  <c r="N372" i="3"/>
  <c r="M372" i="3"/>
  <c r="S372" i="3" s="1"/>
  <c r="U372" i="3" s="1"/>
  <c r="S371" i="3"/>
  <c r="U371" i="3" s="1"/>
  <c r="N371" i="3"/>
  <c r="M371" i="3"/>
  <c r="Q370" i="3"/>
  <c r="N370" i="3"/>
  <c r="M370" i="3"/>
  <c r="G370" i="3"/>
  <c r="D370" i="3"/>
  <c r="C370" i="3"/>
  <c r="I370" i="3" s="1"/>
  <c r="K370" i="3" s="1"/>
  <c r="T369" i="3"/>
  <c r="Q369" i="3"/>
  <c r="O369" i="3"/>
  <c r="O382" i="3" s="1"/>
  <c r="N369" i="3"/>
  <c r="S369" i="3" s="1"/>
  <c r="U369" i="3" s="1"/>
  <c r="J369" i="3"/>
  <c r="I369" i="3"/>
  <c r="K369" i="3" s="1"/>
  <c r="G369" i="3"/>
  <c r="E369" i="3"/>
  <c r="D369" i="3"/>
  <c r="T368" i="3"/>
  <c r="U368" i="3" s="1"/>
  <c r="J368" i="3"/>
  <c r="K368" i="3" s="1"/>
  <c r="Q367" i="3"/>
  <c r="P367" i="3"/>
  <c r="P382" i="3" s="1"/>
  <c r="N367" i="3"/>
  <c r="M367" i="3"/>
  <c r="G367" i="3"/>
  <c r="F367" i="3"/>
  <c r="F382" i="3" s="1"/>
  <c r="D367" i="3"/>
  <c r="C367" i="3"/>
  <c r="S366" i="3"/>
  <c r="U366" i="3" s="1"/>
  <c r="Q366" i="3"/>
  <c r="N366" i="3"/>
  <c r="M366" i="3"/>
  <c r="G366" i="3"/>
  <c r="D366" i="3"/>
  <c r="C366" i="3"/>
  <c r="I366" i="3" s="1"/>
  <c r="K366" i="3" s="1"/>
  <c r="Q365" i="3"/>
  <c r="N365" i="3"/>
  <c r="M365" i="3"/>
  <c r="G365" i="3"/>
  <c r="G382" i="3" s="1"/>
  <c r="D365" i="3"/>
  <c r="C365" i="3"/>
  <c r="I365" i="3" s="1"/>
  <c r="K365" i="3" s="1"/>
  <c r="T362" i="3"/>
  <c r="S362" i="3"/>
  <c r="U362" i="3" s="1"/>
  <c r="Q362" i="3"/>
  <c r="P362" i="3"/>
  <c r="O362" i="3"/>
  <c r="N362" i="3"/>
  <c r="M362" i="3"/>
  <c r="J362" i="3"/>
  <c r="I362" i="3"/>
  <c r="K362" i="3" s="1"/>
  <c r="G362" i="3"/>
  <c r="F362" i="3"/>
  <c r="E362" i="3"/>
  <c r="D362" i="3"/>
  <c r="C362" i="3"/>
  <c r="U361" i="3"/>
  <c r="S361" i="3"/>
  <c r="K361" i="3"/>
  <c r="I361" i="3"/>
  <c r="S360" i="3"/>
  <c r="U360" i="3" s="1"/>
  <c r="I360" i="3"/>
  <c r="K360" i="3" s="1"/>
  <c r="S359" i="3"/>
  <c r="U359" i="3" s="1"/>
  <c r="I359" i="3"/>
  <c r="K359" i="3" s="1"/>
  <c r="S358" i="3"/>
  <c r="U358" i="3" s="1"/>
  <c r="I358" i="3"/>
  <c r="K358" i="3" s="1"/>
  <c r="U357" i="3"/>
  <c r="S357" i="3"/>
  <c r="I357" i="3"/>
  <c r="K357" i="3" s="1"/>
  <c r="S356" i="3"/>
  <c r="U356" i="3" s="1"/>
  <c r="I356" i="3"/>
  <c r="K356" i="3" s="1"/>
  <c r="U355" i="3"/>
  <c r="S355" i="3"/>
  <c r="K355" i="3"/>
  <c r="I355" i="3"/>
  <c r="S354" i="3"/>
  <c r="U354" i="3" s="1"/>
  <c r="I354" i="3"/>
  <c r="K354" i="3" s="1"/>
  <c r="S353" i="3"/>
  <c r="U353" i="3" s="1"/>
  <c r="K353" i="3"/>
  <c r="I353" i="3"/>
  <c r="S352" i="3"/>
  <c r="U352" i="3" s="1"/>
  <c r="S351" i="3"/>
  <c r="U351" i="3" s="1"/>
  <c r="I351" i="3"/>
  <c r="K351" i="3" s="1"/>
  <c r="U350" i="3"/>
  <c r="K350" i="3"/>
  <c r="S349" i="3"/>
  <c r="U349" i="3" s="1"/>
  <c r="I349" i="3"/>
  <c r="K349" i="3" s="1"/>
  <c r="U348" i="3"/>
  <c r="S348" i="3"/>
  <c r="I348" i="3"/>
  <c r="K348" i="3" s="1"/>
  <c r="S347" i="3"/>
  <c r="U347" i="3" s="1"/>
  <c r="I347" i="3"/>
  <c r="K347" i="3" s="1"/>
  <c r="T344" i="3"/>
  <c r="Q344" i="3"/>
  <c r="P344" i="3"/>
  <c r="O344" i="3"/>
  <c r="N344" i="3"/>
  <c r="M344" i="3"/>
  <c r="J344" i="3"/>
  <c r="G344" i="3"/>
  <c r="F344" i="3"/>
  <c r="E344" i="3"/>
  <c r="D344" i="3"/>
  <c r="C344" i="3"/>
  <c r="I344" i="3" s="1"/>
  <c r="K344" i="3" s="1"/>
  <c r="U343" i="3"/>
  <c r="S343" i="3"/>
  <c r="K343" i="3"/>
  <c r="I343" i="3"/>
  <c r="S342" i="3"/>
  <c r="U342" i="3" s="1"/>
  <c r="I342" i="3"/>
  <c r="K342" i="3" s="1"/>
  <c r="S341" i="3"/>
  <c r="U341" i="3" s="1"/>
  <c r="K341" i="3"/>
  <c r="I341" i="3"/>
  <c r="S340" i="3"/>
  <c r="U340" i="3" s="1"/>
  <c r="I340" i="3"/>
  <c r="K340" i="3" s="1"/>
  <c r="S339" i="3"/>
  <c r="U339" i="3" s="1"/>
  <c r="I339" i="3"/>
  <c r="K339" i="3" s="1"/>
  <c r="S338" i="3"/>
  <c r="U338" i="3" s="1"/>
  <c r="I338" i="3"/>
  <c r="K338" i="3" s="1"/>
  <c r="U337" i="3"/>
  <c r="S337" i="3"/>
  <c r="I337" i="3"/>
  <c r="K337" i="3" s="1"/>
  <c r="S336" i="3"/>
  <c r="U336" i="3" s="1"/>
  <c r="S335" i="3"/>
  <c r="U335" i="3" s="1"/>
  <c r="U334" i="3"/>
  <c r="S334" i="3"/>
  <c r="I334" i="3"/>
  <c r="K334" i="3" s="1"/>
  <c r="U333" i="3"/>
  <c r="S333" i="3"/>
  <c r="I333" i="3"/>
  <c r="K333" i="3" s="1"/>
  <c r="U332" i="3"/>
  <c r="K332" i="3"/>
  <c r="U331" i="3"/>
  <c r="S331" i="3"/>
  <c r="I331" i="3"/>
  <c r="K331" i="3" s="1"/>
  <c r="S330" i="3"/>
  <c r="U330" i="3" s="1"/>
  <c r="K330" i="3"/>
  <c r="I330" i="3"/>
  <c r="U329" i="3"/>
  <c r="S329" i="3"/>
  <c r="I329" i="3"/>
  <c r="K329" i="3" s="1"/>
  <c r="P326" i="3"/>
  <c r="F326" i="3"/>
  <c r="T325" i="3"/>
  <c r="Q325" i="3"/>
  <c r="O325" i="3"/>
  <c r="N325" i="3"/>
  <c r="S325" i="3" s="1"/>
  <c r="U325" i="3" s="1"/>
  <c r="J325" i="3"/>
  <c r="G325" i="3"/>
  <c r="E325" i="3"/>
  <c r="D325" i="3"/>
  <c r="T324" i="3"/>
  <c r="S324" i="3"/>
  <c r="U324" i="3" s="1"/>
  <c r="Q324" i="3"/>
  <c r="O324" i="3"/>
  <c r="N324" i="3"/>
  <c r="J324" i="3"/>
  <c r="G324" i="3"/>
  <c r="E324" i="3"/>
  <c r="E326" i="3" s="1"/>
  <c r="D324" i="3"/>
  <c r="U323" i="3"/>
  <c r="S323" i="3"/>
  <c r="M323" i="3"/>
  <c r="I323" i="3"/>
  <c r="K323" i="3" s="1"/>
  <c r="C323" i="3"/>
  <c r="U322" i="3"/>
  <c r="S322" i="3"/>
  <c r="Q322" i="3"/>
  <c r="P322" i="3"/>
  <c r="N322" i="3"/>
  <c r="M322" i="3"/>
  <c r="G322" i="3"/>
  <c r="F322" i="3"/>
  <c r="D322" i="3"/>
  <c r="C322" i="3"/>
  <c r="I322" i="3" s="1"/>
  <c r="K322" i="3" s="1"/>
  <c r="Q321" i="3"/>
  <c r="S321" i="3" s="1"/>
  <c r="U321" i="3" s="1"/>
  <c r="M321" i="3"/>
  <c r="K321" i="3"/>
  <c r="I321" i="3"/>
  <c r="G321" i="3"/>
  <c r="C321" i="3"/>
  <c r="Q320" i="3"/>
  <c r="S320" i="3" s="1"/>
  <c r="U320" i="3" s="1"/>
  <c r="P320" i="3"/>
  <c r="K320" i="3"/>
  <c r="I320" i="3"/>
  <c r="G320" i="3"/>
  <c r="F320" i="3"/>
  <c r="M319" i="3"/>
  <c r="S319" i="3" s="1"/>
  <c r="U319" i="3" s="1"/>
  <c r="I319" i="3"/>
  <c r="K319" i="3" s="1"/>
  <c r="C319" i="3"/>
  <c r="Q318" i="3"/>
  <c r="O318" i="3"/>
  <c r="N318" i="3"/>
  <c r="S318" i="3" s="1"/>
  <c r="U318" i="3" s="1"/>
  <c r="I318" i="3"/>
  <c r="K318" i="3" s="1"/>
  <c r="G318" i="3"/>
  <c r="E318" i="3"/>
  <c r="D318" i="3"/>
  <c r="M317" i="3"/>
  <c r="S317" i="3" s="1"/>
  <c r="U317" i="3" s="1"/>
  <c r="I317" i="3"/>
  <c r="K317" i="3" s="1"/>
  <c r="C317" i="3"/>
  <c r="T316" i="3"/>
  <c r="Q316" i="3"/>
  <c r="O316" i="3"/>
  <c r="O326" i="3" s="1"/>
  <c r="N316" i="3"/>
  <c r="S316" i="3" s="1"/>
  <c r="U316" i="3" s="1"/>
  <c r="K316" i="3"/>
  <c r="J316" i="3"/>
  <c r="I316" i="3"/>
  <c r="G316" i="3"/>
  <c r="E316" i="3"/>
  <c r="D316" i="3"/>
  <c r="Q315" i="3"/>
  <c r="Q326" i="3" s="1"/>
  <c r="N315" i="3"/>
  <c r="M315" i="3"/>
  <c r="G315" i="3"/>
  <c r="D315" i="3"/>
  <c r="C315" i="3"/>
  <c r="I315" i="3" s="1"/>
  <c r="K315" i="3" s="1"/>
  <c r="U314" i="3"/>
  <c r="T314" i="3"/>
  <c r="T326" i="3" s="1"/>
  <c r="K314" i="3"/>
  <c r="J314" i="3"/>
  <c r="J326" i="3" s="1"/>
  <c r="Q313" i="3"/>
  <c r="P313" i="3"/>
  <c r="N313" i="3"/>
  <c r="M313" i="3"/>
  <c r="G313" i="3"/>
  <c r="F313" i="3"/>
  <c r="D313" i="3"/>
  <c r="I313" i="3" s="1"/>
  <c r="K313" i="3" s="1"/>
  <c r="C313" i="3"/>
  <c r="U312" i="3"/>
  <c r="S312" i="3"/>
  <c r="Q312" i="3"/>
  <c r="N312" i="3"/>
  <c r="M312" i="3"/>
  <c r="G312" i="3"/>
  <c r="D312" i="3"/>
  <c r="C312" i="3"/>
  <c r="Q311" i="3"/>
  <c r="N311" i="3"/>
  <c r="M311" i="3"/>
  <c r="S311" i="3" s="1"/>
  <c r="I311" i="3"/>
  <c r="G311" i="3"/>
  <c r="G326" i="3" s="1"/>
  <c r="D311" i="3"/>
  <c r="C311" i="3"/>
  <c r="C326" i="3" s="1"/>
  <c r="T308" i="3"/>
  <c r="Q308" i="3"/>
  <c r="P308" i="3"/>
  <c r="O308" i="3"/>
  <c r="N308" i="3"/>
  <c r="M308" i="3"/>
  <c r="J308" i="3"/>
  <c r="G308" i="3"/>
  <c r="F308" i="3"/>
  <c r="E308" i="3"/>
  <c r="D308" i="3"/>
  <c r="C308" i="3"/>
  <c r="S307" i="3"/>
  <c r="U307" i="3" s="1"/>
  <c r="K307" i="3"/>
  <c r="I307" i="3"/>
  <c r="U306" i="3"/>
  <c r="S306" i="3"/>
  <c r="K306" i="3"/>
  <c r="I306" i="3"/>
  <c r="S305" i="3"/>
  <c r="U305" i="3" s="1"/>
  <c r="K305" i="3"/>
  <c r="I305" i="3"/>
  <c r="U304" i="3"/>
  <c r="S304" i="3"/>
  <c r="I304" i="3"/>
  <c r="K304" i="3" s="1"/>
  <c r="S303" i="3"/>
  <c r="U303" i="3" s="1"/>
  <c r="K303" i="3"/>
  <c r="I303" i="3"/>
  <c r="U302" i="3"/>
  <c r="S302" i="3"/>
  <c r="K302" i="3"/>
  <c r="I302" i="3"/>
  <c r="S301" i="3"/>
  <c r="U301" i="3" s="1"/>
  <c r="K301" i="3"/>
  <c r="I301" i="3"/>
  <c r="U300" i="3"/>
  <c r="S300" i="3"/>
  <c r="I300" i="3"/>
  <c r="K300" i="3" s="1"/>
  <c r="S299" i="3"/>
  <c r="U299" i="3" s="1"/>
  <c r="K299" i="3"/>
  <c r="I299" i="3"/>
  <c r="U298" i="3"/>
  <c r="S298" i="3"/>
  <c r="S308" i="3" s="1"/>
  <c r="I298" i="3"/>
  <c r="K298" i="3" s="1"/>
  <c r="S297" i="3"/>
  <c r="U297" i="3" s="1"/>
  <c r="K297" i="3"/>
  <c r="I297" i="3"/>
  <c r="U296" i="3"/>
  <c r="K296" i="3"/>
  <c r="S295" i="3"/>
  <c r="U295" i="3" s="1"/>
  <c r="I295" i="3"/>
  <c r="K295" i="3" s="1"/>
  <c r="U294" i="3"/>
  <c r="S294" i="3"/>
  <c r="K294" i="3"/>
  <c r="I294" i="3"/>
  <c r="I308" i="3" s="1"/>
  <c r="U293" i="3"/>
  <c r="S293" i="3"/>
  <c r="I293" i="3"/>
  <c r="K293" i="3" s="1"/>
  <c r="T290" i="3"/>
  <c r="Q290" i="3"/>
  <c r="P290" i="3"/>
  <c r="O290" i="3"/>
  <c r="N290" i="3"/>
  <c r="M290" i="3"/>
  <c r="J290" i="3"/>
  <c r="I290" i="3"/>
  <c r="G290" i="3"/>
  <c r="F290" i="3"/>
  <c r="E290" i="3"/>
  <c r="D290" i="3"/>
  <c r="C290" i="3"/>
  <c r="U289" i="3"/>
  <c r="S289" i="3"/>
  <c r="K289" i="3"/>
  <c r="I289" i="3"/>
  <c r="S288" i="3"/>
  <c r="U288" i="3" s="1"/>
  <c r="I288" i="3"/>
  <c r="K288" i="3" s="1"/>
  <c r="U287" i="3"/>
  <c r="S287" i="3"/>
  <c r="I287" i="3"/>
  <c r="K287" i="3" s="1"/>
  <c r="S286" i="3"/>
  <c r="U286" i="3" s="1"/>
  <c r="I286" i="3"/>
  <c r="K286" i="3" s="1"/>
  <c r="U285" i="3"/>
  <c r="S285" i="3"/>
  <c r="I285" i="3"/>
  <c r="K285" i="3" s="1"/>
  <c r="S284" i="3"/>
  <c r="U284" i="3" s="1"/>
  <c r="I284" i="3"/>
  <c r="K284" i="3" s="1"/>
  <c r="U283" i="3"/>
  <c r="S283" i="3"/>
  <c r="I283" i="3"/>
  <c r="K283" i="3" s="1"/>
  <c r="U282" i="3"/>
  <c r="S282" i="3"/>
  <c r="I282" i="3"/>
  <c r="K282" i="3" s="1"/>
  <c r="U281" i="3"/>
  <c r="S281" i="3"/>
  <c r="K281" i="3"/>
  <c r="I281" i="3"/>
  <c r="S280" i="3"/>
  <c r="U280" i="3" s="1"/>
  <c r="I280" i="3"/>
  <c r="K280" i="3" s="1"/>
  <c r="U279" i="3"/>
  <c r="K279" i="3"/>
  <c r="S278" i="3"/>
  <c r="S290" i="3" s="1"/>
  <c r="I278" i="3"/>
  <c r="K278" i="3" s="1"/>
  <c r="S277" i="3"/>
  <c r="U277" i="3" s="1"/>
  <c r="K277" i="3"/>
  <c r="I277" i="3"/>
  <c r="U276" i="3"/>
  <c r="S276" i="3"/>
  <c r="I276" i="3"/>
  <c r="K276" i="3" s="1"/>
  <c r="P273" i="3"/>
  <c r="T272" i="3"/>
  <c r="Q272" i="3"/>
  <c r="O272" i="3"/>
  <c r="S272" i="3" s="1"/>
  <c r="U272" i="3" s="1"/>
  <c r="N272" i="3"/>
  <c r="J272" i="3"/>
  <c r="G272" i="3"/>
  <c r="E272" i="3"/>
  <c r="D272" i="3"/>
  <c r="T271" i="3"/>
  <c r="Q271" i="3"/>
  <c r="S271" i="3" s="1"/>
  <c r="U271" i="3" s="1"/>
  <c r="O271" i="3"/>
  <c r="N271" i="3"/>
  <c r="J271" i="3"/>
  <c r="G271" i="3"/>
  <c r="I271" i="3" s="1"/>
  <c r="K271" i="3" s="1"/>
  <c r="E271" i="3"/>
  <c r="D271" i="3"/>
  <c r="M270" i="3"/>
  <c r="S270" i="3" s="1"/>
  <c r="U270" i="3" s="1"/>
  <c r="I270" i="3"/>
  <c r="K270" i="3" s="1"/>
  <c r="C270" i="3"/>
  <c r="Q269" i="3"/>
  <c r="P269" i="3"/>
  <c r="N269" i="3"/>
  <c r="S269" i="3" s="1"/>
  <c r="U269" i="3" s="1"/>
  <c r="M269" i="3"/>
  <c r="K269" i="3"/>
  <c r="I269" i="3"/>
  <c r="G269" i="3"/>
  <c r="F269" i="3"/>
  <c r="D269" i="3"/>
  <c r="C269" i="3"/>
  <c r="N268" i="3"/>
  <c r="M268" i="3"/>
  <c r="I268" i="3"/>
  <c r="K268" i="3" s="1"/>
  <c r="D268" i="3"/>
  <c r="C268" i="3"/>
  <c r="Q267" i="3"/>
  <c r="O267" i="3"/>
  <c r="O273" i="3" s="1"/>
  <c r="N267" i="3"/>
  <c r="S267" i="3" s="1"/>
  <c r="U267" i="3" s="1"/>
  <c r="G267" i="3"/>
  <c r="E267" i="3"/>
  <c r="D267" i="3"/>
  <c r="I267" i="3" s="1"/>
  <c r="K267" i="3" s="1"/>
  <c r="S266" i="3"/>
  <c r="U266" i="3" s="1"/>
  <c r="M266" i="3"/>
  <c r="C266" i="3"/>
  <c r="I266" i="3" s="1"/>
  <c r="K266" i="3" s="1"/>
  <c r="T265" i="3"/>
  <c r="Q265" i="3"/>
  <c r="S265" i="3" s="1"/>
  <c r="U265" i="3" s="1"/>
  <c r="O265" i="3"/>
  <c r="N265" i="3"/>
  <c r="J265" i="3"/>
  <c r="J273" i="3" s="1"/>
  <c r="G265" i="3"/>
  <c r="E265" i="3"/>
  <c r="E273" i="3" s="1"/>
  <c r="D265" i="3"/>
  <c r="Q264" i="3"/>
  <c r="N264" i="3"/>
  <c r="M264" i="3"/>
  <c r="S264" i="3" s="1"/>
  <c r="U264" i="3" s="1"/>
  <c r="G264" i="3"/>
  <c r="I264" i="3" s="1"/>
  <c r="K264" i="3" s="1"/>
  <c r="D264" i="3"/>
  <c r="C264" i="3"/>
  <c r="T263" i="3"/>
  <c r="U263" i="3" s="1"/>
  <c r="K263" i="3"/>
  <c r="J263" i="3"/>
  <c r="U262" i="3"/>
  <c r="S262" i="3"/>
  <c r="Q262" i="3"/>
  <c r="P262" i="3"/>
  <c r="N262" i="3"/>
  <c r="M262" i="3"/>
  <c r="G262" i="3"/>
  <c r="F262" i="3"/>
  <c r="F273" i="3" s="1"/>
  <c r="D262" i="3"/>
  <c r="D273" i="3" s="1"/>
  <c r="C262" i="3"/>
  <c r="C273" i="3" s="1"/>
  <c r="Q261" i="3"/>
  <c r="Q273" i="3" s="1"/>
  <c r="N261" i="3"/>
  <c r="M261" i="3"/>
  <c r="K261" i="3"/>
  <c r="G261" i="3"/>
  <c r="I261" i="3" s="1"/>
  <c r="D261" i="3"/>
  <c r="C261" i="3"/>
  <c r="T258" i="3"/>
  <c r="S258" i="3"/>
  <c r="Q258" i="3"/>
  <c r="P258" i="3"/>
  <c r="O258" i="3"/>
  <c r="N258" i="3"/>
  <c r="M258" i="3"/>
  <c r="J258" i="3"/>
  <c r="G258" i="3"/>
  <c r="F258" i="3"/>
  <c r="E258" i="3"/>
  <c r="D258" i="3"/>
  <c r="C258" i="3"/>
  <c r="U257" i="3"/>
  <c r="S257" i="3"/>
  <c r="K257" i="3"/>
  <c r="I257" i="3"/>
  <c r="S256" i="3"/>
  <c r="U256" i="3" s="1"/>
  <c r="I256" i="3"/>
  <c r="K256" i="3" s="1"/>
  <c r="U255" i="3"/>
  <c r="S255" i="3"/>
  <c r="I255" i="3"/>
  <c r="K255" i="3" s="1"/>
  <c r="U254" i="3"/>
  <c r="S254" i="3"/>
  <c r="I254" i="3"/>
  <c r="K254" i="3" s="1"/>
  <c r="U253" i="3"/>
  <c r="S253" i="3"/>
  <c r="I253" i="3"/>
  <c r="K253" i="3" s="1"/>
  <c r="S252" i="3"/>
  <c r="U252" i="3" s="1"/>
  <c r="I252" i="3"/>
  <c r="K252" i="3" s="1"/>
  <c r="U251" i="3"/>
  <c r="S251" i="3"/>
  <c r="I251" i="3"/>
  <c r="K251" i="3" s="1"/>
  <c r="S250" i="3"/>
  <c r="U250" i="3" s="1"/>
  <c r="I250" i="3"/>
  <c r="K250" i="3" s="1"/>
  <c r="U249" i="3"/>
  <c r="S249" i="3"/>
  <c r="I249" i="3"/>
  <c r="I258" i="3" s="1"/>
  <c r="U248" i="3"/>
  <c r="K248" i="3"/>
  <c r="S247" i="3"/>
  <c r="U247" i="3" s="1"/>
  <c r="K247" i="3"/>
  <c r="I247" i="3"/>
  <c r="U246" i="3"/>
  <c r="U258" i="3" s="1"/>
  <c r="S246" i="3"/>
  <c r="I246" i="3"/>
  <c r="K246" i="3" s="1"/>
  <c r="T243" i="3"/>
  <c r="Q243" i="3"/>
  <c r="P243" i="3"/>
  <c r="O243" i="3"/>
  <c r="N243" i="3"/>
  <c r="M243" i="3"/>
  <c r="J243" i="3"/>
  <c r="G243" i="3"/>
  <c r="F243" i="3"/>
  <c r="E243" i="3"/>
  <c r="D243" i="3"/>
  <c r="C243" i="3"/>
  <c r="S242" i="3"/>
  <c r="U242" i="3" s="1"/>
  <c r="K242" i="3"/>
  <c r="I242" i="3"/>
  <c r="U241" i="3"/>
  <c r="S241" i="3"/>
  <c r="I241" i="3"/>
  <c r="K241" i="3" s="1"/>
  <c r="S240" i="3"/>
  <c r="U240" i="3" s="1"/>
  <c r="K240" i="3"/>
  <c r="I240" i="3"/>
  <c r="S239" i="3"/>
  <c r="U239" i="3" s="1"/>
  <c r="I239" i="3"/>
  <c r="K239" i="3" s="1"/>
  <c r="S238" i="3"/>
  <c r="U238" i="3" s="1"/>
  <c r="K238" i="3"/>
  <c r="I238" i="3"/>
  <c r="U237" i="3"/>
  <c r="S237" i="3"/>
  <c r="K237" i="3"/>
  <c r="I237" i="3"/>
  <c r="S236" i="3"/>
  <c r="U236" i="3" s="1"/>
  <c r="K236" i="3"/>
  <c r="I236" i="3"/>
  <c r="S235" i="3"/>
  <c r="U235" i="3" s="1"/>
  <c r="I235" i="3"/>
  <c r="K235" i="3" s="1"/>
  <c r="S234" i="3"/>
  <c r="U234" i="3" s="1"/>
  <c r="K234" i="3"/>
  <c r="I234" i="3"/>
  <c r="U233" i="3"/>
  <c r="K233" i="3"/>
  <c r="U232" i="3"/>
  <c r="S232" i="3"/>
  <c r="I232" i="3"/>
  <c r="K232" i="3" s="1"/>
  <c r="U231" i="3"/>
  <c r="S231" i="3"/>
  <c r="K231" i="3"/>
  <c r="I231" i="3"/>
  <c r="I243" i="3" s="1"/>
  <c r="J228" i="3"/>
  <c r="C228" i="3"/>
  <c r="T227" i="3"/>
  <c r="Q227" i="3"/>
  <c r="O227" i="3"/>
  <c r="N227" i="3"/>
  <c r="S227" i="3" s="1"/>
  <c r="U227" i="3" s="1"/>
  <c r="J227" i="3"/>
  <c r="G227" i="3"/>
  <c r="E227" i="3"/>
  <c r="D227" i="3"/>
  <c r="I227" i="3" s="1"/>
  <c r="K227" i="3" s="1"/>
  <c r="T226" i="3"/>
  <c r="T228" i="3" s="1"/>
  <c r="S226" i="3"/>
  <c r="Q226" i="3"/>
  <c r="O226" i="3"/>
  <c r="N226" i="3"/>
  <c r="J226" i="3"/>
  <c r="G226" i="3"/>
  <c r="E226" i="3"/>
  <c r="D226" i="3"/>
  <c r="I226" i="3" s="1"/>
  <c r="K226" i="3" s="1"/>
  <c r="Q225" i="3"/>
  <c r="P225" i="3"/>
  <c r="P228" i="3" s="1"/>
  <c r="N225" i="3"/>
  <c r="M225" i="3"/>
  <c r="H225" i="3"/>
  <c r="H228" i="3" s="1"/>
  <c r="G225" i="3"/>
  <c r="F225" i="3"/>
  <c r="D225" i="3"/>
  <c r="I225" i="3" s="1"/>
  <c r="K225" i="3" s="1"/>
  <c r="C225" i="3"/>
  <c r="N224" i="3"/>
  <c r="M224" i="3"/>
  <c r="S224" i="3" s="1"/>
  <c r="U224" i="3" s="1"/>
  <c r="D224" i="3"/>
  <c r="I224" i="3" s="1"/>
  <c r="K224" i="3" s="1"/>
  <c r="C224" i="3"/>
  <c r="U223" i="3"/>
  <c r="T223" i="3"/>
  <c r="S223" i="3"/>
  <c r="Q223" i="3"/>
  <c r="O223" i="3"/>
  <c r="N223" i="3"/>
  <c r="K223" i="3"/>
  <c r="J223" i="3"/>
  <c r="I223" i="3"/>
  <c r="G223" i="3"/>
  <c r="E223" i="3"/>
  <c r="E228" i="3" s="1"/>
  <c r="D223" i="3"/>
  <c r="Q222" i="3"/>
  <c r="N222" i="3"/>
  <c r="M222" i="3"/>
  <c r="S222" i="3" s="1"/>
  <c r="U222" i="3" s="1"/>
  <c r="I222" i="3"/>
  <c r="K222" i="3" s="1"/>
  <c r="G222" i="3"/>
  <c r="D222" i="3"/>
  <c r="C222" i="3"/>
  <c r="U221" i="3"/>
  <c r="T221" i="3"/>
  <c r="K221" i="3"/>
  <c r="J221" i="3"/>
  <c r="Q220" i="3"/>
  <c r="P220" i="3"/>
  <c r="N220" i="3"/>
  <c r="S220" i="3" s="1"/>
  <c r="U220" i="3" s="1"/>
  <c r="M220" i="3"/>
  <c r="G220" i="3"/>
  <c r="G228" i="3" s="1"/>
  <c r="F220" i="3"/>
  <c r="F228" i="3" s="1"/>
  <c r="D220" i="3"/>
  <c r="C220" i="3"/>
  <c r="Q219" i="3"/>
  <c r="Q228" i="3" s="1"/>
  <c r="N219" i="3"/>
  <c r="N228" i="3" s="1"/>
  <c r="M219" i="3"/>
  <c r="G219" i="3"/>
  <c r="D219" i="3"/>
  <c r="C219" i="3"/>
  <c r="T216" i="3"/>
  <c r="Q216" i="3"/>
  <c r="P216" i="3"/>
  <c r="O216" i="3"/>
  <c r="N216" i="3"/>
  <c r="M216" i="3"/>
  <c r="J216" i="3"/>
  <c r="H216" i="3"/>
  <c r="G216" i="3"/>
  <c r="F216" i="3"/>
  <c r="E216" i="3"/>
  <c r="D216" i="3"/>
  <c r="C216" i="3"/>
  <c r="U215" i="3"/>
  <c r="S215" i="3"/>
  <c r="K215" i="3"/>
  <c r="I215" i="3"/>
  <c r="S214" i="3"/>
  <c r="U214" i="3" s="1"/>
  <c r="I214" i="3"/>
  <c r="K214" i="3" s="1"/>
  <c r="S213" i="3"/>
  <c r="U213" i="3" s="1"/>
  <c r="K213" i="3"/>
  <c r="I213" i="3"/>
  <c r="S212" i="3"/>
  <c r="U212" i="3" s="1"/>
  <c r="I212" i="3"/>
  <c r="K212" i="3" s="1"/>
  <c r="S211" i="3"/>
  <c r="U211" i="3" s="1"/>
  <c r="K211" i="3"/>
  <c r="I211" i="3"/>
  <c r="S210" i="3"/>
  <c r="U210" i="3" s="1"/>
  <c r="I210" i="3"/>
  <c r="K210" i="3" s="1"/>
  <c r="U209" i="3"/>
  <c r="K209" i="3"/>
  <c r="U208" i="3"/>
  <c r="S208" i="3"/>
  <c r="I208" i="3"/>
  <c r="K208" i="3" s="1"/>
  <c r="S207" i="3"/>
  <c r="U207" i="3" s="1"/>
  <c r="U216" i="3" s="1"/>
  <c r="K207" i="3"/>
  <c r="K216" i="3" s="1"/>
  <c r="I207" i="3"/>
  <c r="I216" i="3" s="1"/>
  <c r="T204" i="3"/>
  <c r="Q204" i="3"/>
  <c r="P204" i="3"/>
  <c r="O204" i="3"/>
  <c r="N204" i="3"/>
  <c r="M204" i="3"/>
  <c r="J204" i="3"/>
  <c r="H204" i="3"/>
  <c r="G204" i="3"/>
  <c r="F204" i="3"/>
  <c r="E204" i="3"/>
  <c r="D204" i="3"/>
  <c r="C204" i="3"/>
  <c r="S203" i="3"/>
  <c r="U203" i="3" s="1"/>
  <c r="K203" i="3"/>
  <c r="I203" i="3"/>
  <c r="S202" i="3"/>
  <c r="U202" i="3" s="1"/>
  <c r="I202" i="3"/>
  <c r="K202" i="3" s="1"/>
  <c r="S201" i="3"/>
  <c r="U201" i="3" s="1"/>
  <c r="K201" i="3"/>
  <c r="I201" i="3"/>
  <c r="U200" i="3"/>
  <c r="S200" i="3"/>
  <c r="K200" i="3"/>
  <c r="I200" i="3"/>
  <c r="S199" i="3"/>
  <c r="U199" i="3" s="1"/>
  <c r="K199" i="3"/>
  <c r="I199" i="3"/>
  <c r="S198" i="3"/>
  <c r="U198" i="3" s="1"/>
  <c r="I198" i="3"/>
  <c r="K198" i="3" s="1"/>
  <c r="U197" i="3"/>
  <c r="K197" i="3"/>
  <c r="U196" i="3"/>
  <c r="S196" i="3"/>
  <c r="I196" i="3"/>
  <c r="K196" i="3" s="1"/>
  <c r="S195" i="3"/>
  <c r="I195" i="3"/>
  <c r="K195" i="3" s="1"/>
  <c r="F192" i="3"/>
  <c r="T191" i="3"/>
  <c r="S191" i="3"/>
  <c r="U191" i="3" s="1"/>
  <c r="Q191" i="3"/>
  <c r="O191" i="3"/>
  <c r="N191" i="3"/>
  <c r="M191" i="3"/>
  <c r="J191" i="3"/>
  <c r="G191" i="3"/>
  <c r="E191" i="3"/>
  <c r="D191" i="3"/>
  <c r="I191" i="3" s="1"/>
  <c r="K191" i="3" s="1"/>
  <c r="C191" i="3"/>
  <c r="T190" i="3"/>
  <c r="Q190" i="3"/>
  <c r="Q192" i="3" s="1"/>
  <c r="O190" i="3"/>
  <c r="O192" i="3" s="1"/>
  <c r="N190" i="3"/>
  <c r="M190" i="3"/>
  <c r="J190" i="3"/>
  <c r="G190" i="3"/>
  <c r="E190" i="3"/>
  <c r="D190" i="3"/>
  <c r="C190" i="3"/>
  <c r="I190" i="3" s="1"/>
  <c r="K190" i="3" s="1"/>
  <c r="Q189" i="3"/>
  <c r="P189" i="3"/>
  <c r="N189" i="3"/>
  <c r="M189" i="3"/>
  <c r="S189" i="3" s="1"/>
  <c r="U189" i="3" s="1"/>
  <c r="I189" i="3"/>
  <c r="K189" i="3" s="1"/>
  <c r="H189" i="3"/>
  <c r="H192" i="3" s="1"/>
  <c r="G189" i="3"/>
  <c r="F189" i="3"/>
  <c r="D189" i="3"/>
  <c r="C189" i="3"/>
  <c r="N188" i="3"/>
  <c r="M188" i="3"/>
  <c r="S188" i="3" s="1"/>
  <c r="U188" i="3" s="1"/>
  <c r="D188" i="3"/>
  <c r="I188" i="3" s="1"/>
  <c r="K188" i="3" s="1"/>
  <c r="C188" i="3"/>
  <c r="T187" i="3"/>
  <c r="Q187" i="3"/>
  <c r="O187" i="3"/>
  <c r="N187" i="3"/>
  <c r="S187" i="3" s="1"/>
  <c r="U187" i="3" s="1"/>
  <c r="M187" i="3"/>
  <c r="J187" i="3"/>
  <c r="J192" i="3" s="1"/>
  <c r="G187" i="3"/>
  <c r="E187" i="3"/>
  <c r="D187" i="3"/>
  <c r="C187" i="3"/>
  <c r="C192" i="3" s="1"/>
  <c r="Q186" i="3"/>
  <c r="N186" i="3"/>
  <c r="M186" i="3"/>
  <c r="G186" i="3"/>
  <c r="D186" i="3"/>
  <c r="C186" i="3"/>
  <c r="I186" i="3" s="1"/>
  <c r="K186" i="3" s="1"/>
  <c r="U185" i="3"/>
  <c r="T185" i="3"/>
  <c r="Q184" i="3"/>
  <c r="P184" i="3"/>
  <c r="P192" i="3" s="1"/>
  <c r="N184" i="3"/>
  <c r="M184" i="3"/>
  <c r="G184" i="3"/>
  <c r="G192" i="3" s="1"/>
  <c r="F184" i="3"/>
  <c r="D184" i="3"/>
  <c r="C184" i="3"/>
  <c r="I184" i="3" s="1"/>
  <c r="T181" i="3"/>
  <c r="Q181" i="3"/>
  <c r="P181" i="3"/>
  <c r="O181" i="3"/>
  <c r="N181" i="3"/>
  <c r="M181" i="3"/>
  <c r="J181" i="3"/>
  <c r="H181" i="3"/>
  <c r="G181" i="3"/>
  <c r="F181" i="3"/>
  <c r="E181" i="3"/>
  <c r="D181" i="3"/>
  <c r="C181" i="3"/>
  <c r="S180" i="3"/>
  <c r="U180" i="3" s="1"/>
  <c r="K180" i="3"/>
  <c r="I180" i="3"/>
  <c r="U179" i="3"/>
  <c r="S179" i="3"/>
  <c r="K179" i="3"/>
  <c r="I179" i="3"/>
  <c r="S178" i="3"/>
  <c r="U178" i="3" s="1"/>
  <c r="K178" i="3"/>
  <c r="I178" i="3"/>
  <c r="U177" i="3"/>
  <c r="S177" i="3"/>
  <c r="I177" i="3"/>
  <c r="K177" i="3" s="1"/>
  <c r="S176" i="3"/>
  <c r="U176" i="3" s="1"/>
  <c r="I176" i="3"/>
  <c r="K176" i="3" s="1"/>
  <c r="U175" i="3"/>
  <c r="S175" i="3"/>
  <c r="K175" i="3"/>
  <c r="I175" i="3"/>
  <c r="U174" i="3"/>
  <c r="S173" i="3"/>
  <c r="U173" i="3" s="1"/>
  <c r="U181" i="3" s="1"/>
  <c r="K173" i="3"/>
  <c r="K181" i="3" s="1"/>
  <c r="I173" i="3"/>
  <c r="I181" i="3" s="1"/>
  <c r="T170" i="3"/>
  <c r="Q170" i="3"/>
  <c r="P170" i="3"/>
  <c r="O170" i="3"/>
  <c r="N170" i="3"/>
  <c r="M170" i="3"/>
  <c r="J170" i="3"/>
  <c r="H170" i="3"/>
  <c r="G170" i="3"/>
  <c r="F170" i="3"/>
  <c r="E170" i="3"/>
  <c r="D170" i="3"/>
  <c r="C170" i="3"/>
  <c r="U169" i="3"/>
  <c r="S169" i="3"/>
  <c r="I169" i="3"/>
  <c r="K169" i="3" s="1"/>
  <c r="S168" i="3"/>
  <c r="U168" i="3" s="1"/>
  <c r="K168" i="3"/>
  <c r="I168" i="3"/>
  <c r="U167" i="3"/>
  <c r="S167" i="3"/>
  <c r="I167" i="3"/>
  <c r="K167" i="3" s="1"/>
  <c r="U166" i="3"/>
  <c r="S166" i="3"/>
  <c r="K166" i="3"/>
  <c r="I166" i="3"/>
  <c r="S165" i="3"/>
  <c r="U165" i="3" s="1"/>
  <c r="I165" i="3"/>
  <c r="K165" i="3" s="1"/>
  <c r="S164" i="3"/>
  <c r="U164" i="3" s="1"/>
  <c r="K164" i="3"/>
  <c r="I164" i="3"/>
  <c r="S163" i="3"/>
  <c r="U163" i="3" s="1"/>
  <c r="I163" i="3"/>
  <c r="K163" i="3" s="1"/>
  <c r="K170" i="3" s="1"/>
  <c r="P160" i="3"/>
  <c r="T159" i="3"/>
  <c r="S159" i="3"/>
  <c r="U159" i="3" s="1"/>
  <c r="Q159" i="3"/>
  <c r="O159" i="3"/>
  <c r="N159" i="3"/>
  <c r="M159" i="3"/>
  <c r="J159" i="3"/>
  <c r="G159" i="3"/>
  <c r="E159" i="3"/>
  <c r="D159" i="3"/>
  <c r="C159" i="3"/>
  <c r="T158" i="3"/>
  <c r="R158" i="3"/>
  <c r="R160" i="3" s="1"/>
  <c r="Q158" i="3"/>
  <c r="O158" i="3"/>
  <c r="N158" i="3"/>
  <c r="M158" i="3"/>
  <c r="S158" i="3" s="1"/>
  <c r="U158" i="3" s="1"/>
  <c r="J158" i="3"/>
  <c r="G158" i="3"/>
  <c r="E158" i="3"/>
  <c r="D158" i="3"/>
  <c r="I158" i="3" s="1"/>
  <c r="K158" i="3" s="1"/>
  <c r="C158" i="3"/>
  <c r="Q157" i="3"/>
  <c r="P157" i="3"/>
  <c r="N157" i="3"/>
  <c r="M157" i="3"/>
  <c r="S157" i="3" s="1"/>
  <c r="U157" i="3" s="1"/>
  <c r="H157" i="3"/>
  <c r="H160" i="3" s="1"/>
  <c r="G157" i="3"/>
  <c r="G160" i="3" s="1"/>
  <c r="F157" i="3"/>
  <c r="D157" i="3"/>
  <c r="C157" i="3"/>
  <c r="S156" i="3"/>
  <c r="U156" i="3" s="1"/>
  <c r="N156" i="3"/>
  <c r="M156" i="3"/>
  <c r="D156" i="3"/>
  <c r="I156" i="3" s="1"/>
  <c r="K156" i="3" s="1"/>
  <c r="C156" i="3"/>
  <c r="T155" i="3"/>
  <c r="Q155" i="3"/>
  <c r="O155" i="3"/>
  <c r="N155" i="3"/>
  <c r="M155" i="3"/>
  <c r="J155" i="3"/>
  <c r="G155" i="3"/>
  <c r="E155" i="3"/>
  <c r="D155" i="3"/>
  <c r="I155" i="3" s="1"/>
  <c r="K155" i="3" s="1"/>
  <c r="C155" i="3"/>
  <c r="T154" i="3"/>
  <c r="Q154" i="3"/>
  <c r="O154" i="3"/>
  <c r="N154" i="3"/>
  <c r="M154" i="3"/>
  <c r="S154" i="3" s="1"/>
  <c r="U154" i="3" s="1"/>
  <c r="J154" i="3"/>
  <c r="J160" i="3" s="1"/>
  <c r="G154" i="3"/>
  <c r="E154" i="3"/>
  <c r="E160" i="3" s="1"/>
  <c r="D154" i="3"/>
  <c r="C154" i="3"/>
  <c r="T153" i="3"/>
  <c r="Q153" i="3"/>
  <c r="O153" i="3"/>
  <c r="N153" i="3"/>
  <c r="S153" i="3" s="1"/>
  <c r="U153" i="3" s="1"/>
  <c r="N152" i="3"/>
  <c r="M152" i="3"/>
  <c r="S152" i="3" s="1"/>
  <c r="U152" i="3" s="1"/>
  <c r="Q151" i="3"/>
  <c r="N151" i="3"/>
  <c r="M151" i="3"/>
  <c r="G151" i="3"/>
  <c r="D151" i="3"/>
  <c r="I151" i="3" s="1"/>
  <c r="K151" i="3" s="1"/>
  <c r="C151" i="3"/>
  <c r="T150" i="3"/>
  <c r="T160" i="3" s="1"/>
  <c r="Q149" i="3"/>
  <c r="P149" i="3"/>
  <c r="N149" i="3"/>
  <c r="S149" i="3" s="1"/>
  <c r="U149" i="3" s="1"/>
  <c r="M149" i="3"/>
  <c r="H149" i="3"/>
  <c r="G149" i="3"/>
  <c r="F149" i="3"/>
  <c r="D149" i="3"/>
  <c r="C149" i="3"/>
  <c r="I149" i="3" s="1"/>
  <c r="K149" i="3" s="1"/>
  <c r="S148" i="3"/>
  <c r="U148" i="3" s="1"/>
  <c r="Q148" i="3"/>
  <c r="P148" i="3"/>
  <c r="N148" i="3"/>
  <c r="M148" i="3"/>
  <c r="G148" i="3"/>
  <c r="F148" i="3"/>
  <c r="F160" i="3" s="1"/>
  <c r="D148" i="3"/>
  <c r="D160" i="3" s="1"/>
  <c r="C148" i="3"/>
  <c r="Q147" i="3"/>
  <c r="Q160" i="3" s="1"/>
  <c r="N147" i="3"/>
  <c r="S147" i="3" s="1"/>
  <c r="M147" i="3"/>
  <c r="T144" i="3"/>
  <c r="R144" i="3"/>
  <c r="Q144" i="3"/>
  <c r="P144" i="3"/>
  <c r="O144" i="3"/>
  <c r="N144" i="3"/>
  <c r="M144" i="3"/>
  <c r="J144" i="3"/>
  <c r="H144" i="3"/>
  <c r="G144" i="3"/>
  <c r="F144" i="3"/>
  <c r="E144" i="3"/>
  <c r="D144" i="3"/>
  <c r="C144" i="3"/>
  <c r="S143" i="3"/>
  <c r="U143" i="3" s="1"/>
  <c r="I143" i="3"/>
  <c r="K143" i="3" s="1"/>
  <c r="T142" i="3"/>
  <c r="S142" i="3"/>
  <c r="U142" i="3" s="1"/>
  <c r="K142" i="3"/>
  <c r="I142" i="3"/>
  <c r="U141" i="3"/>
  <c r="S141" i="3"/>
  <c r="K141" i="3"/>
  <c r="I141" i="3"/>
  <c r="S140" i="3"/>
  <c r="U140" i="3" s="1"/>
  <c r="K140" i="3"/>
  <c r="I140" i="3"/>
  <c r="U139" i="3"/>
  <c r="S139" i="3"/>
  <c r="I139" i="3"/>
  <c r="K139" i="3" s="1"/>
  <c r="K144" i="3" s="1"/>
  <c r="S138" i="3"/>
  <c r="U138" i="3" s="1"/>
  <c r="K138" i="3"/>
  <c r="I138" i="3"/>
  <c r="S137" i="3"/>
  <c r="U137" i="3" s="1"/>
  <c r="U136" i="3"/>
  <c r="S136" i="3"/>
  <c r="S135" i="3"/>
  <c r="U135" i="3" s="1"/>
  <c r="K135" i="3"/>
  <c r="I135" i="3"/>
  <c r="U134" i="3"/>
  <c r="S133" i="3"/>
  <c r="U133" i="3" s="1"/>
  <c r="K133" i="3"/>
  <c r="I133" i="3"/>
  <c r="U132" i="3"/>
  <c r="S132" i="3"/>
  <c r="I132" i="3"/>
  <c r="K132" i="3" s="1"/>
  <c r="S131" i="3"/>
  <c r="T128" i="3"/>
  <c r="Q128" i="3"/>
  <c r="P128" i="3"/>
  <c r="O128" i="3"/>
  <c r="N128" i="3"/>
  <c r="M128" i="3"/>
  <c r="J128" i="3"/>
  <c r="H128" i="3"/>
  <c r="G128" i="3"/>
  <c r="F128" i="3"/>
  <c r="E128" i="3"/>
  <c r="D128" i="3"/>
  <c r="C128" i="3"/>
  <c r="S127" i="3"/>
  <c r="U127" i="3" s="1"/>
  <c r="K127" i="3"/>
  <c r="I127" i="3"/>
  <c r="S126" i="3"/>
  <c r="U126" i="3" s="1"/>
  <c r="I126" i="3"/>
  <c r="K126" i="3" s="1"/>
  <c r="S125" i="3"/>
  <c r="U125" i="3" s="1"/>
  <c r="K125" i="3"/>
  <c r="I125" i="3"/>
  <c r="U124" i="3"/>
  <c r="S124" i="3"/>
  <c r="K124" i="3"/>
  <c r="I124" i="3"/>
  <c r="S123" i="3"/>
  <c r="U123" i="3" s="1"/>
  <c r="K123" i="3"/>
  <c r="I123" i="3"/>
  <c r="S122" i="3"/>
  <c r="U122" i="3" s="1"/>
  <c r="I122" i="3"/>
  <c r="K122" i="3" s="1"/>
  <c r="K128" i="3" s="1"/>
  <c r="S121" i="3"/>
  <c r="U121" i="3" s="1"/>
  <c r="K121" i="3"/>
  <c r="I121" i="3"/>
  <c r="U120" i="3"/>
  <c r="S120" i="3"/>
  <c r="S128" i="3" s="1"/>
  <c r="K120" i="3"/>
  <c r="I120" i="3"/>
  <c r="I128" i="3" s="1"/>
  <c r="E117" i="3"/>
  <c r="T116" i="3"/>
  <c r="Q116" i="3"/>
  <c r="O116" i="3"/>
  <c r="N116" i="3"/>
  <c r="S116" i="3" s="1"/>
  <c r="U116" i="3" s="1"/>
  <c r="M116" i="3"/>
  <c r="J116" i="3"/>
  <c r="G116" i="3"/>
  <c r="E116" i="3"/>
  <c r="D116" i="3"/>
  <c r="C116" i="3"/>
  <c r="S115" i="3"/>
  <c r="R115" i="3"/>
  <c r="Q115" i="3"/>
  <c r="O115" i="3"/>
  <c r="N115" i="3"/>
  <c r="M115" i="3"/>
  <c r="J115" i="3"/>
  <c r="G115" i="3"/>
  <c r="E115" i="3"/>
  <c r="D115" i="3"/>
  <c r="C115" i="3"/>
  <c r="I115" i="3" s="1"/>
  <c r="K115" i="3" s="1"/>
  <c r="Q114" i="3"/>
  <c r="P114" i="3"/>
  <c r="N114" i="3"/>
  <c r="M114" i="3"/>
  <c r="S114" i="3" s="1"/>
  <c r="U114" i="3" s="1"/>
  <c r="H114" i="3"/>
  <c r="G114" i="3"/>
  <c r="F114" i="3"/>
  <c r="D114" i="3"/>
  <c r="I114" i="3" s="1"/>
  <c r="K114" i="3" s="1"/>
  <c r="C114" i="3"/>
  <c r="U113" i="3"/>
  <c r="S113" i="3"/>
  <c r="N113" i="3"/>
  <c r="M113" i="3"/>
  <c r="D113" i="3"/>
  <c r="I113" i="3" s="1"/>
  <c r="K113" i="3" s="1"/>
  <c r="C113" i="3"/>
  <c r="T112" i="3"/>
  <c r="S112" i="3"/>
  <c r="U112" i="3" s="1"/>
  <c r="Q112" i="3"/>
  <c r="O112" i="3"/>
  <c r="N112" i="3"/>
  <c r="M112" i="3"/>
  <c r="J112" i="3"/>
  <c r="G112" i="3"/>
  <c r="E112" i="3"/>
  <c r="D112" i="3"/>
  <c r="C112" i="3"/>
  <c r="I112" i="3" s="1"/>
  <c r="K112" i="3" s="1"/>
  <c r="T111" i="3"/>
  <c r="Q111" i="3"/>
  <c r="Q117" i="3" s="1"/>
  <c r="O111" i="3"/>
  <c r="O117" i="3" s="1"/>
  <c r="N111" i="3"/>
  <c r="S111" i="3" s="1"/>
  <c r="U111" i="3" s="1"/>
  <c r="M111" i="3"/>
  <c r="J111" i="3"/>
  <c r="J117" i="3" s="1"/>
  <c r="G111" i="3"/>
  <c r="E111" i="3"/>
  <c r="D111" i="3"/>
  <c r="C111" i="3"/>
  <c r="I111" i="3" s="1"/>
  <c r="K111" i="3" s="1"/>
  <c r="T110" i="3"/>
  <c r="Q110" i="3"/>
  <c r="O110" i="3"/>
  <c r="N110" i="3"/>
  <c r="S110" i="3" s="1"/>
  <c r="U110" i="3" s="1"/>
  <c r="S109" i="3"/>
  <c r="U109" i="3" s="1"/>
  <c r="R109" i="3"/>
  <c r="R117" i="3" s="1"/>
  <c r="Q108" i="3"/>
  <c r="P108" i="3"/>
  <c r="N108" i="3"/>
  <c r="M108" i="3"/>
  <c r="S108" i="3" s="1"/>
  <c r="U108" i="3" s="1"/>
  <c r="H108" i="3"/>
  <c r="H117" i="3" s="1"/>
  <c r="G108" i="3"/>
  <c r="F108" i="3"/>
  <c r="D108" i="3"/>
  <c r="C108" i="3"/>
  <c r="Q107" i="3"/>
  <c r="P107" i="3"/>
  <c r="P117" i="3" s="1"/>
  <c r="N107" i="3"/>
  <c r="N117" i="3" s="1"/>
  <c r="M107" i="3"/>
  <c r="G107" i="3"/>
  <c r="G117" i="3" s="1"/>
  <c r="F107" i="3"/>
  <c r="F117" i="3" s="1"/>
  <c r="D107" i="3"/>
  <c r="C107" i="3"/>
  <c r="C117" i="3" s="1"/>
  <c r="R104" i="3"/>
  <c r="Q104" i="3"/>
  <c r="P104" i="3"/>
  <c r="O104" i="3"/>
  <c r="N104" i="3"/>
  <c r="M104" i="3"/>
  <c r="J104" i="3"/>
  <c r="H104" i="3"/>
  <c r="G104" i="3"/>
  <c r="F104" i="3"/>
  <c r="E104" i="3"/>
  <c r="D104" i="3"/>
  <c r="C104" i="3"/>
  <c r="U103" i="3"/>
  <c r="S103" i="3"/>
  <c r="K103" i="3"/>
  <c r="I103" i="3"/>
  <c r="T102" i="3"/>
  <c r="T104" i="3" s="1"/>
  <c r="S102" i="3"/>
  <c r="I102" i="3"/>
  <c r="K102" i="3" s="1"/>
  <c r="U101" i="3"/>
  <c r="S101" i="3"/>
  <c r="K101" i="3"/>
  <c r="I101" i="3"/>
  <c r="S100" i="3"/>
  <c r="U100" i="3" s="1"/>
  <c r="I100" i="3"/>
  <c r="K100" i="3" s="1"/>
  <c r="U99" i="3"/>
  <c r="S99" i="3"/>
  <c r="I99" i="3"/>
  <c r="K99" i="3" s="1"/>
  <c r="S98" i="3"/>
  <c r="U98" i="3" s="1"/>
  <c r="K98" i="3"/>
  <c r="I98" i="3"/>
  <c r="U97" i="3"/>
  <c r="S97" i="3"/>
  <c r="S96" i="3"/>
  <c r="U96" i="3" s="1"/>
  <c r="S95" i="3"/>
  <c r="U95" i="3" s="1"/>
  <c r="I95" i="3"/>
  <c r="K95" i="3" s="1"/>
  <c r="U94" i="3"/>
  <c r="S94" i="3"/>
  <c r="S104" i="3" s="1"/>
  <c r="I94" i="3"/>
  <c r="I104" i="3" s="1"/>
  <c r="R91" i="3"/>
  <c r="Q91" i="3"/>
  <c r="P91" i="3"/>
  <c r="O91" i="3"/>
  <c r="N91" i="3"/>
  <c r="M91" i="3"/>
  <c r="J91" i="3"/>
  <c r="H91" i="3"/>
  <c r="G91" i="3"/>
  <c r="F91" i="3"/>
  <c r="E91" i="3"/>
  <c r="D91" i="3"/>
  <c r="C91" i="3"/>
  <c r="S90" i="3"/>
  <c r="U90" i="3" s="1"/>
  <c r="K90" i="3"/>
  <c r="I90" i="3"/>
  <c r="T89" i="3"/>
  <c r="T91" i="3" s="1"/>
  <c r="S89" i="3"/>
  <c r="U89" i="3" s="1"/>
  <c r="K89" i="3"/>
  <c r="I89" i="3"/>
  <c r="S88" i="3"/>
  <c r="U88" i="3" s="1"/>
  <c r="K88" i="3"/>
  <c r="I88" i="3"/>
  <c r="U87" i="3"/>
  <c r="S87" i="3"/>
  <c r="K87" i="3"/>
  <c r="I87" i="3"/>
  <c r="S86" i="3"/>
  <c r="U86" i="3" s="1"/>
  <c r="K86" i="3"/>
  <c r="I86" i="3"/>
  <c r="U85" i="3"/>
  <c r="S85" i="3"/>
  <c r="K85" i="3"/>
  <c r="I85" i="3"/>
  <c r="S84" i="3"/>
  <c r="U84" i="3" s="1"/>
  <c r="U83" i="3"/>
  <c r="S83" i="3"/>
  <c r="K83" i="3"/>
  <c r="I83" i="3"/>
  <c r="U82" i="3"/>
  <c r="U91" i="3" s="1"/>
  <c r="S82" i="3"/>
  <c r="S91" i="3" s="1"/>
  <c r="I82" i="3"/>
  <c r="I91" i="3" s="1"/>
  <c r="T78" i="3"/>
  <c r="Q78" i="3"/>
  <c r="O78" i="3"/>
  <c r="N78" i="3"/>
  <c r="M78" i="3"/>
  <c r="S78" i="3" s="1"/>
  <c r="U78" i="3" s="1"/>
  <c r="J78" i="3"/>
  <c r="G78" i="3"/>
  <c r="E78" i="3"/>
  <c r="D78" i="3"/>
  <c r="C78" i="3"/>
  <c r="I78" i="3" s="1"/>
  <c r="K78" i="3" s="1"/>
  <c r="R77" i="3"/>
  <c r="Q77" i="3"/>
  <c r="O77" i="3"/>
  <c r="N77" i="3"/>
  <c r="M77" i="3"/>
  <c r="S77" i="3" s="1"/>
  <c r="U77" i="3" s="1"/>
  <c r="K77" i="3"/>
  <c r="J77" i="3"/>
  <c r="I77" i="3"/>
  <c r="G77" i="3"/>
  <c r="E77" i="3"/>
  <c r="D77" i="3"/>
  <c r="C77" i="3"/>
  <c r="U76" i="3"/>
  <c r="S76" i="3"/>
  <c r="Q76" i="3"/>
  <c r="P76" i="3"/>
  <c r="N76" i="3"/>
  <c r="M76" i="3"/>
  <c r="H76" i="3"/>
  <c r="H79" i="3" s="1"/>
  <c r="G76" i="3"/>
  <c r="F76" i="3"/>
  <c r="D76" i="3"/>
  <c r="I76" i="3" s="1"/>
  <c r="K76" i="3" s="1"/>
  <c r="C76" i="3"/>
  <c r="N75" i="3"/>
  <c r="M75" i="3"/>
  <c r="S75" i="3" s="1"/>
  <c r="U75" i="3" s="1"/>
  <c r="D75" i="3"/>
  <c r="C75" i="3"/>
  <c r="I75" i="3" s="1"/>
  <c r="K75" i="3" s="1"/>
  <c r="T74" i="3"/>
  <c r="Q74" i="3"/>
  <c r="O74" i="3"/>
  <c r="N74" i="3"/>
  <c r="M74" i="3"/>
  <c r="S74" i="3" s="1"/>
  <c r="U74" i="3" s="1"/>
  <c r="J74" i="3"/>
  <c r="G74" i="3"/>
  <c r="E74" i="3"/>
  <c r="E79" i="3" s="1"/>
  <c r="D74" i="3"/>
  <c r="D79" i="3" s="1"/>
  <c r="C74" i="3"/>
  <c r="T73" i="3"/>
  <c r="Q73" i="3"/>
  <c r="O73" i="3"/>
  <c r="O79" i="3" s="1"/>
  <c r="N73" i="3"/>
  <c r="M73" i="3"/>
  <c r="S73" i="3" s="1"/>
  <c r="U73" i="3" s="1"/>
  <c r="J73" i="3"/>
  <c r="J79" i="3" s="1"/>
  <c r="G73" i="3"/>
  <c r="E73" i="3"/>
  <c r="D73" i="3"/>
  <c r="C73" i="3"/>
  <c r="I73" i="3" s="1"/>
  <c r="K73" i="3" s="1"/>
  <c r="R72" i="3"/>
  <c r="S72" i="3" s="1"/>
  <c r="U72" i="3" s="1"/>
  <c r="Q71" i="3"/>
  <c r="P71" i="3"/>
  <c r="P79" i="3" s="1"/>
  <c r="N71" i="3"/>
  <c r="N79" i="3" s="1"/>
  <c r="M71" i="3"/>
  <c r="M79" i="3" s="1"/>
  <c r="H71" i="3"/>
  <c r="G71" i="3"/>
  <c r="F71" i="3"/>
  <c r="F79" i="3" s="1"/>
  <c r="D71" i="3"/>
  <c r="C71" i="3"/>
  <c r="I71" i="3" s="1"/>
  <c r="K71" i="3" s="1"/>
  <c r="Q70" i="3"/>
  <c r="Q79" i="3" s="1"/>
  <c r="P70" i="3"/>
  <c r="N70" i="3"/>
  <c r="M70" i="3"/>
  <c r="S70" i="3" s="1"/>
  <c r="I70" i="3"/>
  <c r="G70" i="3"/>
  <c r="G79" i="3" s="1"/>
  <c r="F70" i="3"/>
  <c r="D70" i="3"/>
  <c r="C70" i="3"/>
  <c r="C79" i="3" s="1"/>
  <c r="T67" i="3"/>
  <c r="R67" i="3"/>
  <c r="Q67" i="3"/>
  <c r="P67" i="3"/>
  <c r="O67" i="3"/>
  <c r="N67" i="3"/>
  <c r="M67" i="3"/>
  <c r="J67" i="3"/>
  <c r="H67" i="3"/>
  <c r="G67" i="3"/>
  <c r="F67" i="3"/>
  <c r="E67" i="3"/>
  <c r="D67" i="3"/>
  <c r="C67" i="3"/>
  <c r="S66" i="3"/>
  <c r="U66" i="3" s="1"/>
  <c r="K66" i="3"/>
  <c r="I66" i="3"/>
  <c r="U65" i="3"/>
  <c r="S65" i="3"/>
  <c r="K65" i="3"/>
  <c r="I65" i="3"/>
  <c r="S64" i="3"/>
  <c r="U64" i="3" s="1"/>
  <c r="K64" i="3"/>
  <c r="I64" i="3"/>
  <c r="U63" i="3"/>
  <c r="S63" i="3"/>
  <c r="K63" i="3"/>
  <c r="I63" i="3"/>
  <c r="S62" i="3"/>
  <c r="U62" i="3" s="1"/>
  <c r="K62" i="3"/>
  <c r="I62" i="3"/>
  <c r="U61" i="3"/>
  <c r="S61" i="3"/>
  <c r="K61" i="3"/>
  <c r="I61" i="3"/>
  <c r="S60" i="3"/>
  <c r="U60" i="3" s="1"/>
  <c r="U59" i="3"/>
  <c r="S59" i="3"/>
  <c r="K59" i="3"/>
  <c r="I59" i="3"/>
  <c r="U58" i="3"/>
  <c r="S58" i="3"/>
  <c r="S67" i="3" s="1"/>
  <c r="I58" i="3"/>
  <c r="I67" i="3" s="1"/>
  <c r="R55" i="3"/>
  <c r="Q55" i="3"/>
  <c r="P55" i="3"/>
  <c r="O55" i="3"/>
  <c r="N55" i="3"/>
  <c r="M55" i="3"/>
  <c r="J55" i="3"/>
  <c r="H55" i="3"/>
  <c r="G55" i="3"/>
  <c r="F55" i="3"/>
  <c r="E55" i="3"/>
  <c r="D55" i="3"/>
  <c r="C55" i="3"/>
  <c r="U54" i="3"/>
  <c r="S54" i="3"/>
  <c r="K54" i="3"/>
  <c r="I54" i="3"/>
  <c r="T53" i="3"/>
  <c r="T77" i="3" s="1"/>
  <c r="S53" i="3"/>
  <c r="U53" i="3" s="1"/>
  <c r="I53" i="3"/>
  <c r="K53" i="3" s="1"/>
  <c r="S52" i="3"/>
  <c r="U52" i="3" s="1"/>
  <c r="I52" i="3"/>
  <c r="K52" i="3" s="1"/>
  <c r="U51" i="3"/>
  <c r="S51" i="3"/>
  <c r="I51" i="3"/>
  <c r="K51" i="3" s="1"/>
  <c r="S50" i="3"/>
  <c r="U50" i="3" s="1"/>
  <c r="I50" i="3"/>
  <c r="K50" i="3" s="1"/>
  <c r="U49" i="3"/>
  <c r="S49" i="3"/>
  <c r="I49" i="3"/>
  <c r="K49" i="3" s="1"/>
  <c r="S48" i="3"/>
  <c r="U48" i="3" s="1"/>
  <c r="S47" i="3"/>
  <c r="U47" i="3" s="1"/>
  <c r="K47" i="3"/>
  <c r="I47" i="3"/>
  <c r="S46" i="3"/>
  <c r="U46" i="3" s="1"/>
  <c r="I46" i="3"/>
  <c r="I55" i="3" s="1"/>
  <c r="T42" i="3"/>
  <c r="Q42" i="3"/>
  <c r="O42" i="3"/>
  <c r="N42" i="3"/>
  <c r="M42" i="3"/>
  <c r="S42" i="3" s="1"/>
  <c r="U42" i="3" s="1"/>
  <c r="J42" i="3"/>
  <c r="J43" i="3" s="1"/>
  <c r="I42" i="3"/>
  <c r="K42" i="3" s="1"/>
  <c r="G42" i="3"/>
  <c r="E42" i="3"/>
  <c r="E43" i="3" s="1"/>
  <c r="D42" i="3"/>
  <c r="C42" i="3"/>
  <c r="T41" i="3"/>
  <c r="S41" i="3"/>
  <c r="U41" i="3" s="1"/>
  <c r="R41" i="3"/>
  <c r="R43" i="3" s="1"/>
  <c r="Q41" i="3"/>
  <c r="O41" i="3"/>
  <c r="N41" i="3"/>
  <c r="M41" i="3"/>
  <c r="J41" i="3"/>
  <c r="I41" i="3"/>
  <c r="K41" i="3" s="1"/>
  <c r="G41" i="3"/>
  <c r="E41" i="3"/>
  <c r="D41" i="3"/>
  <c r="C41" i="3"/>
  <c r="Q40" i="3"/>
  <c r="P40" i="3"/>
  <c r="N40" i="3"/>
  <c r="S40" i="3" s="1"/>
  <c r="U40" i="3" s="1"/>
  <c r="M40" i="3"/>
  <c r="N39" i="3"/>
  <c r="M39" i="3"/>
  <c r="S39" i="3" s="1"/>
  <c r="U39" i="3" s="1"/>
  <c r="I39" i="3"/>
  <c r="K39" i="3" s="1"/>
  <c r="D39" i="3"/>
  <c r="C39" i="3"/>
  <c r="T38" i="3"/>
  <c r="Q38" i="3"/>
  <c r="O38" i="3"/>
  <c r="N38" i="3"/>
  <c r="M38" i="3"/>
  <c r="S38" i="3" s="1"/>
  <c r="U38" i="3" s="1"/>
  <c r="J38" i="3"/>
  <c r="G38" i="3"/>
  <c r="E38" i="3"/>
  <c r="D38" i="3"/>
  <c r="C38" i="3"/>
  <c r="I38" i="3" s="1"/>
  <c r="K38" i="3" s="1"/>
  <c r="U37" i="3"/>
  <c r="T37" i="3"/>
  <c r="S37" i="3"/>
  <c r="Q37" i="3"/>
  <c r="O37" i="3"/>
  <c r="N37" i="3"/>
  <c r="M37" i="3"/>
  <c r="J37" i="3"/>
  <c r="G37" i="3"/>
  <c r="G43" i="3" s="1"/>
  <c r="E37" i="3"/>
  <c r="D37" i="3"/>
  <c r="C37" i="3"/>
  <c r="I37" i="3" s="1"/>
  <c r="K37" i="3" s="1"/>
  <c r="T36" i="3"/>
  <c r="T43" i="3" s="1"/>
  <c r="S36" i="3"/>
  <c r="U36" i="3" s="1"/>
  <c r="Q36" i="3"/>
  <c r="O36" i="3"/>
  <c r="O43" i="3" s="1"/>
  <c r="N36" i="3"/>
  <c r="Q35" i="3"/>
  <c r="P35" i="3"/>
  <c r="P43" i="3" s="1"/>
  <c r="N35" i="3"/>
  <c r="N43" i="3" s="1"/>
  <c r="M35" i="3"/>
  <c r="H35" i="3"/>
  <c r="H43" i="3" s="1"/>
  <c r="G35" i="3"/>
  <c r="F35" i="3"/>
  <c r="F43" i="3" s="1"/>
  <c r="D35" i="3"/>
  <c r="D43" i="3" s="1"/>
  <c r="C35" i="3"/>
  <c r="I35" i="3" s="1"/>
  <c r="S34" i="3"/>
  <c r="U34" i="3" s="1"/>
  <c r="Q34" i="3"/>
  <c r="Q43" i="3" s="1"/>
  <c r="P34" i="3"/>
  <c r="N34" i="3"/>
  <c r="M34" i="3"/>
  <c r="M43" i="3" s="1"/>
  <c r="K34" i="3"/>
  <c r="I34" i="3"/>
  <c r="G34" i="3"/>
  <c r="F34" i="3"/>
  <c r="D34" i="3"/>
  <c r="C34" i="3"/>
  <c r="T31" i="3"/>
  <c r="S31" i="3"/>
  <c r="R31" i="3"/>
  <c r="Q31" i="3"/>
  <c r="P31" i="3"/>
  <c r="O31" i="3"/>
  <c r="N31" i="3"/>
  <c r="M31" i="3"/>
  <c r="J31" i="3"/>
  <c r="H31" i="3"/>
  <c r="G31" i="3"/>
  <c r="F31" i="3"/>
  <c r="E31" i="3"/>
  <c r="D31" i="3"/>
  <c r="C31" i="3"/>
  <c r="U30" i="3"/>
  <c r="S30" i="3"/>
  <c r="I30" i="3"/>
  <c r="K30" i="3" s="1"/>
  <c r="S29" i="3"/>
  <c r="U29" i="3" s="1"/>
  <c r="I29" i="3"/>
  <c r="K29" i="3" s="1"/>
  <c r="U28" i="3"/>
  <c r="S28" i="3"/>
  <c r="S27" i="3"/>
  <c r="U27" i="3" s="1"/>
  <c r="I27" i="3"/>
  <c r="K27" i="3" s="1"/>
  <c r="S26" i="3"/>
  <c r="U26" i="3" s="1"/>
  <c r="K26" i="3"/>
  <c r="I26" i="3"/>
  <c r="S25" i="3"/>
  <c r="U25" i="3" s="1"/>
  <c r="I25" i="3"/>
  <c r="K25" i="3" s="1"/>
  <c r="S24" i="3"/>
  <c r="U24" i="3" s="1"/>
  <c r="K24" i="3"/>
  <c r="I24" i="3"/>
  <c r="I31" i="3" s="1"/>
  <c r="S23" i="3"/>
  <c r="U23" i="3" s="1"/>
  <c r="I23" i="3"/>
  <c r="K23" i="3" s="1"/>
  <c r="T20" i="3"/>
  <c r="S20" i="3"/>
  <c r="R20" i="3"/>
  <c r="Q20" i="3"/>
  <c r="P20" i="3"/>
  <c r="O20" i="3"/>
  <c r="N20" i="3"/>
  <c r="M20" i="3"/>
  <c r="J20" i="3"/>
  <c r="H20" i="3"/>
  <c r="G20" i="3"/>
  <c r="F20" i="3"/>
  <c r="E20" i="3"/>
  <c r="D20" i="3"/>
  <c r="C20" i="3"/>
  <c r="U19" i="3"/>
  <c r="S19" i="3"/>
  <c r="I19" i="3"/>
  <c r="K19" i="3" s="1"/>
  <c r="S18" i="3"/>
  <c r="U18" i="3" s="1"/>
  <c r="I18" i="3"/>
  <c r="K18" i="3" s="1"/>
  <c r="U17" i="3"/>
  <c r="S17" i="3"/>
  <c r="S16" i="3"/>
  <c r="U16" i="3" s="1"/>
  <c r="I16" i="3"/>
  <c r="K16" i="3" s="1"/>
  <c r="S15" i="3"/>
  <c r="U15" i="3" s="1"/>
  <c r="K15" i="3"/>
  <c r="I15" i="3"/>
  <c r="I20" i="3" s="1"/>
  <c r="S14" i="3"/>
  <c r="U14" i="3" s="1"/>
  <c r="I14" i="3"/>
  <c r="K14" i="3" s="1"/>
  <c r="S13" i="3"/>
  <c r="U13" i="3" s="1"/>
  <c r="U12" i="3"/>
  <c r="S12" i="3"/>
  <c r="I12" i="3"/>
  <c r="K12" i="3" s="1"/>
  <c r="K20" i="3" s="1"/>
  <c r="B30" i="2"/>
  <c r="K31" i="3" l="1"/>
  <c r="U67" i="3"/>
  <c r="U128" i="3"/>
  <c r="U170" i="3"/>
  <c r="U457" i="3"/>
  <c r="U55" i="3"/>
  <c r="U20" i="3"/>
  <c r="K184" i="3"/>
  <c r="K204" i="3"/>
  <c r="U31" i="3"/>
  <c r="I43" i="3"/>
  <c r="K35" i="3"/>
  <c r="K43" i="3" s="1"/>
  <c r="I79" i="3"/>
  <c r="T79" i="3"/>
  <c r="T117" i="3"/>
  <c r="U147" i="3"/>
  <c r="U70" i="3"/>
  <c r="U79" i="3" s="1"/>
  <c r="C43" i="3"/>
  <c r="K58" i="3"/>
  <c r="K67" i="3" s="1"/>
  <c r="K70" i="3"/>
  <c r="K79" i="3" s="1"/>
  <c r="K82" i="3"/>
  <c r="K91" i="3" s="1"/>
  <c r="D117" i="3"/>
  <c r="T115" i="3"/>
  <c r="U115" i="3" s="1"/>
  <c r="S144" i="3"/>
  <c r="I154" i="3"/>
  <c r="K154" i="3" s="1"/>
  <c r="M160" i="3"/>
  <c r="N192" i="3"/>
  <c r="D192" i="3"/>
  <c r="O228" i="3"/>
  <c r="I265" i="3"/>
  <c r="K265" i="3" s="1"/>
  <c r="K290" i="3"/>
  <c r="U278" i="3"/>
  <c r="U290" i="3" s="1"/>
  <c r="K308" i="3"/>
  <c r="S315" i="3"/>
  <c r="U315" i="3" s="1"/>
  <c r="I478" i="3"/>
  <c r="K478" i="3" s="1"/>
  <c r="K538" i="3"/>
  <c r="S35" i="3"/>
  <c r="I74" i="3"/>
  <c r="K74" i="3" s="1"/>
  <c r="U102" i="3"/>
  <c r="U104" i="3" s="1"/>
  <c r="S107" i="3"/>
  <c r="I116" i="3"/>
  <c r="K116" i="3" s="1"/>
  <c r="U131" i="3"/>
  <c r="U144" i="3" s="1"/>
  <c r="I148" i="3"/>
  <c r="I157" i="3"/>
  <c r="K157" i="3" s="1"/>
  <c r="C160" i="3"/>
  <c r="N160" i="3"/>
  <c r="E192" i="3"/>
  <c r="I219" i="3"/>
  <c r="M228" i="3"/>
  <c r="U243" i="3"/>
  <c r="I272" i="3"/>
  <c r="K272" i="3" s="1"/>
  <c r="I312" i="3"/>
  <c r="K312" i="3" s="1"/>
  <c r="S204" i="3"/>
  <c r="S225" i="3"/>
  <c r="U225" i="3" s="1"/>
  <c r="S243" i="3"/>
  <c r="N273" i="3"/>
  <c r="U308" i="3"/>
  <c r="S344" i="3"/>
  <c r="D382" i="3"/>
  <c r="D438" i="3"/>
  <c r="S71" i="3"/>
  <c r="U71" i="3" s="1"/>
  <c r="K46" i="3"/>
  <c r="K55" i="3" s="1"/>
  <c r="R79" i="3"/>
  <c r="I107" i="3"/>
  <c r="I108" i="3"/>
  <c r="K108" i="3" s="1"/>
  <c r="S151" i="3"/>
  <c r="U151" i="3" s="1"/>
  <c r="O160" i="3"/>
  <c r="S155" i="3"/>
  <c r="U155" i="3" s="1"/>
  <c r="S184" i="3"/>
  <c r="M192" i="3"/>
  <c r="S186" i="3"/>
  <c r="U186" i="3" s="1"/>
  <c r="I187" i="3"/>
  <c r="K187" i="3" s="1"/>
  <c r="U195" i="3"/>
  <c r="U204" i="3" s="1"/>
  <c r="D326" i="3"/>
  <c r="U344" i="3"/>
  <c r="S55" i="3"/>
  <c r="I159" i="3"/>
  <c r="K159" i="3" s="1"/>
  <c r="S170" i="3"/>
  <c r="S190" i="3"/>
  <c r="U190" i="3" s="1"/>
  <c r="D228" i="3"/>
  <c r="T55" i="3"/>
  <c r="K94" i="3"/>
  <c r="K104" i="3" s="1"/>
  <c r="M117" i="3"/>
  <c r="I144" i="3"/>
  <c r="U150" i="3"/>
  <c r="I170" i="3"/>
  <c r="T192" i="3"/>
  <c r="S219" i="3"/>
  <c r="I220" i="3"/>
  <c r="K220" i="3" s="1"/>
  <c r="K249" i="3"/>
  <c r="K258" i="3" s="1"/>
  <c r="M273" i="3"/>
  <c r="S261" i="3"/>
  <c r="K311" i="3"/>
  <c r="N326" i="3"/>
  <c r="S313" i="3"/>
  <c r="U313" i="3" s="1"/>
  <c r="I324" i="3"/>
  <c r="K324" i="3" s="1"/>
  <c r="J438" i="3"/>
  <c r="K425" i="3"/>
  <c r="S478" i="3"/>
  <c r="N499" i="3"/>
  <c r="S481" i="3"/>
  <c r="K243" i="3"/>
  <c r="S181" i="3"/>
  <c r="S216" i="3"/>
  <c r="U226" i="3"/>
  <c r="S268" i="3"/>
  <c r="U268" i="3" s="1"/>
  <c r="U311" i="3"/>
  <c r="I262" i="3"/>
  <c r="G273" i="3"/>
  <c r="I367" i="3"/>
  <c r="K367" i="3" s="1"/>
  <c r="I378" i="3"/>
  <c r="K378" i="3" s="1"/>
  <c r="T382" i="3"/>
  <c r="C438" i="3"/>
  <c r="I423" i="3"/>
  <c r="K423" i="3" s="1"/>
  <c r="S426" i="3"/>
  <c r="U426" i="3" s="1"/>
  <c r="G478" i="3"/>
  <c r="I548" i="3"/>
  <c r="K548" i="3" s="1"/>
  <c r="U552" i="3"/>
  <c r="S559" i="3"/>
  <c r="U616" i="3"/>
  <c r="O646" i="3"/>
  <c r="J646" i="3"/>
  <c r="U667" i="3"/>
  <c r="Q499" i="3"/>
  <c r="U538" i="3"/>
  <c r="K574" i="3"/>
  <c r="M606" i="3"/>
  <c r="S594" i="3"/>
  <c r="U594" i="3" s="1"/>
  <c r="C646" i="3"/>
  <c r="I634" i="3"/>
  <c r="U680" i="3"/>
  <c r="I204" i="3"/>
  <c r="T273" i="3"/>
  <c r="I325" i="3"/>
  <c r="K325" i="3" s="1"/>
  <c r="S370" i="3"/>
  <c r="U370" i="3" s="1"/>
  <c r="G438" i="3"/>
  <c r="S457" i="3"/>
  <c r="U446" i="3"/>
  <c r="U478" i="3"/>
  <c r="E499" i="3"/>
  <c r="U574" i="3"/>
  <c r="D646" i="3"/>
  <c r="T646" i="3"/>
  <c r="M326" i="3"/>
  <c r="I426" i="3"/>
  <c r="K426" i="3" s="1"/>
  <c r="C499" i="3"/>
  <c r="I499" i="3" s="1"/>
  <c r="K499" i="3" s="1"/>
  <c r="I483" i="3"/>
  <c r="K483" i="3" s="1"/>
  <c r="I490" i="3"/>
  <c r="K490" i="3" s="1"/>
  <c r="I547" i="3"/>
  <c r="K547" i="3" s="1"/>
  <c r="U641" i="3"/>
  <c r="S367" i="3"/>
  <c r="U367" i="3" s="1"/>
  <c r="E382" i="3"/>
  <c r="U373" i="3"/>
  <c r="S378" i="3"/>
  <c r="U378" i="3" s="1"/>
  <c r="S400" i="3"/>
  <c r="S423" i="3"/>
  <c r="U423" i="3" s="1"/>
  <c r="M438" i="3"/>
  <c r="K517" i="3"/>
  <c r="U593" i="3"/>
  <c r="U656" i="3"/>
  <c r="U660" i="3" s="1"/>
  <c r="S660" i="3"/>
  <c r="S365" i="3"/>
  <c r="U365" i="3" s="1"/>
  <c r="M382" i="3"/>
  <c r="S382" i="3" s="1"/>
  <c r="U382" i="3" s="1"/>
  <c r="S381" i="3"/>
  <c r="U381" i="3" s="1"/>
  <c r="S419" i="3"/>
  <c r="N438" i="3"/>
  <c r="S422" i="3"/>
  <c r="S428" i="3"/>
  <c r="U428" i="3" s="1"/>
  <c r="S433" i="3"/>
  <c r="U433" i="3" s="1"/>
  <c r="K457" i="3"/>
  <c r="J499" i="3"/>
  <c r="I482" i="3"/>
  <c r="K482" i="3" s="1"/>
  <c r="S491" i="3"/>
  <c r="U491" i="3" s="1"/>
  <c r="U517" i="3"/>
  <c r="M559" i="3"/>
  <c r="S640" i="3"/>
  <c r="U640" i="3" s="1"/>
  <c r="I373" i="3"/>
  <c r="K373" i="3" s="1"/>
  <c r="I380" i="3"/>
  <c r="K380" i="3" s="1"/>
  <c r="I495" i="3"/>
  <c r="K495" i="3" s="1"/>
  <c r="U559" i="3"/>
  <c r="S543" i="3"/>
  <c r="U543" i="3" s="1"/>
  <c r="C382" i="3"/>
  <c r="I382" i="3" s="1"/>
  <c r="K382" i="3" s="1"/>
  <c r="I533" i="3"/>
  <c r="K533" i="3" s="1"/>
  <c r="I538" i="3"/>
  <c r="I574" i="3"/>
  <c r="U645" i="3"/>
  <c r="S667" i="3"/>
  <c r="N667" i="3"/>
  <c r="N687" i="3"/>
  <c r="S683" i="3"/>
  <c r="S517" i="3"/>
  <c r="I542" i="3"/>
  <c r="K542" i="3" s="1"/>
  <c r="I593" i="3"/>
  <c r="I602" i="3"/>
  <c r="K602" i="3" s="1"/>
  <c r="S604" i="3"/>
  <c r="U604" i="3" s="1"/>
  <c r="U611" i="3"/>
  <c r="O667" i="3"/>
  <c r="U262" i="4"/>
  <c r="I517" i="3"/>
  <c r="I639" i="3"/>
  <c r="K639" i="3" s="1"/>
  <c r="Q687" i="3"/>
  <c r="S290" i="4"/>
  <c r="U283" i="4"/>
  <c r="U290" i="4" s="1"/>
  <c r="L265" i="5"/>
  <c r="U385" i="3"/>
  <c r="U400" i="3" s="1"/>
  <c r="I422" i="3"/>
  <c r="K422" i="3" s="1"/>
  <c r="M499" i="3"/>
  <c r="S590" i="3"/>
  <c r="C606" i="3"/>
  <c r="I637" i="3"/>
  <c r="K637" i="3" s="1"/>
  <c r="E667" i="3"/>
  <c r="I666" i="3"/>
  <c r="K666" i="3" s="1"/>
  <c r="K667" i="3" s="1"/>
  <c r="I673" i="3"/>
  <c r="I680" i="3"/>
  <c r="D687" i="3"/>
  <c r="I683" i="3"/>
  <c r="T687" i="3"/>
  <c r="S686" i="3"/>
  <c r="U686" i="3" s="1"/>
  <c r="D554" i="3"/>
  <c r="I554" i="3" s="1"/>
  <c r="K554" i="3" s="1"/>
  <c r="S644" i="3"/>
  <c r="U644" i="3" s="1"/>
  <c r="S262" i="4"/>
  <c r="I541" i="3"/>
  <c r="K541" i="3" s="1"/>
  <c r="O606" i="3"/>
  <c r="I616" i="3"/>
  <c r="I631" i="3"/>
  <c r="K619" i="3"/>
  <c r="K631" i="3" s="1"/>
  <c r="M646" i="3"/>
  <c r="I653" i="3"/>
  <c r="I660" i="3"/>
  <c r="K680" i="3"/>
  <c r="U13" i="4"/>
  <c r="Q606" i="3"/>
  <c r="S631" i="3"/>
  <c r="U619" i="3"/>
  <c r="U631" i="3" s="1"/>
  <c r="S634" i="3"/>
  <c r="S636" i="3"/>
  <c r="U636" i="3" s="1"/>
  <c r="K643" i="3"/>
  <c r="U671" i="3"/>
  <c r="U673" i="3" s="1"/>
  <c r="S673" i="3"/>
  <c r="J262" i="4"/>
  <c r="J277" i="4"/>
  <c r="L265" i="4"/>
  <c r="L277" i="4" s="1"/>
  <c r="E687" i="3"/>
  <c r="V12" i="5"/>
  <c r="V265" i="5" s="1"/>
  <c r="T265" i="5"/>
  <c r="T280" i="5"/>
  <c r="N304" i="6"/>
  <c r="S277" i="4"/>
  <c r="U265" i="4"/>
  <c r="U277" i="4" s="1"/>
  <c r="L280" i="6"/>
  <c r="X280" i="6"/>
  <c r="J293" i="5"/>
  <c r="L284" i="5"/>
  <c r="L293" i="5" s="1"/>
  <c r="J265" i="5"/>
  <c r="V268" i="5"/>
  <c r="V280" i="5" s="1"/>
  <c r="X283" i="6"/>
  <c r="X291" i="6" s="1"/>
  <c r="N280" i="6"/>
  <c r="L304" i="6"/>
  <c r="N291" i="6"/>
  <c r="I687" i="3" l="1"/>
  <c r="K683" i="3"/>
  <c r="K687" i="3" s="1"/>
  <c r="I117" i="3"/>
  <c r="K107" i="3"/>
  <c r="K117" i="3" s="1"/>
  <c r="I667" i="3"/>
  <c r="I273" i="3"/>
  <c r="K262" i="3"/>
  <c r="K273" i="3" s="1"/>
  <c r="S499" i="3"/>
  <c r="U481" i="3"/>
  <c r="U499" i="3" s="1"/>
  <c r="K326" i="3"/>
  <c r="S79" i="3"/>
  <c r="S687" i="3"/>
  <c r="U683" i="3"/>
  <c r="U687" i="3" s="1"/>
  <c r="U606" i="3"/>
  <c r="K634" i="3"/>
  <c r="K646" i="3" s="1"/>
  <c r="I646" i="3"/>
  <c r="S326" i="3"/>
  <c r="I326" i="3"/>
  <c r="I228" i="3"/>
  <c r="K219" i="3"/>
  <c r="K228" i="3" s="1"/>
  <c r="U107" i="3"/>
  <c r="U117" i="3" s="1"/>
  <c r="S117" i="3"/>
  <c r="S606" i="3"/>
  <c r="U326" i="3"/>
  <c r="U261" i="3"/>
  <c r="U273" i="3" s="1"/>
  <c r="S273" i="3"/>
  <c r="U184" i="3"/>
  <c r="U192" i="3" s="1"/>
  <c r="S192" i="3"/>
  <c r="U160" i="3"/>
  <c r="S438" i="3"/>
  <c r="U422" i="3"/>
  <c r="U438" i="3" s="1"/>
  <c r="I438" i="3"/>
  <c r="K438" i="3" s="1"/>
  <c r="S160" i="3"/>
  <c r="U634" i="3"/>
  <c r="S646" i="3"/>
  <c r="U646" i="3" s="1"/>
  <c r="S43" i="3"/>
  <c r="U35" i="3"/>
  <c r="U43" i="3" s="1"/>
  <c r="I192" i="3"/>
  <c r="K192" i="3"/>
  <c r="I606" i="3"/>
  <c r="K593" i="3"/>
  <c r="K606" i="3" s="1"/>
  <c r="D559" i="3"/>
  <c r="I559" i="3" s="1"/>
  <c r="K559" i="3" s="1"/>
  <c r="S228" i="3"/>
  <c r="U219" i="3"/>
  <c r="U228" i="3" s="1"/>
  <c r="I160" i="3"/>
  <c r="K148" i="3"/>
  <c r="K160" i="3" s="1"/>
</calcChain>
</file>

<file path=xl/sharedStrings.xml><?xml version="1.0" encoding="utf-8"?>
<sst xmlns="http://schemas.openxmlformats.org/spreadsheetml/2006/main" count="9890" uniqueCount="849">
  <si>
    <t>The Housing and Regeneration Agency</t>
  </si>
  <si>
    <t>Housing Statistics Tables</t>
  </si>
  <si>
    <t>1 April 2024 – 31 March 2025</t>
  </si>
  <si>
    <t>Published 26 June 2025</t>
  </si>
  <si>
    <t>enquiries@homesengland.gov.uk</t>
  </si>
  <si>
    <t>0300 1234 500</t>
  </si>
  <si>
    <t>gov.uk/homes-england</t>
  </si>
  <si>
    <t>Footnotes:</t>
  </si>
  <si>
    <t xml:space="preserve">Since April 2012, the Mayor of London has had oversight of strategic housing, regeneration and economic development in London.  This means that Homes England (formerly known as Homes and Communities Agency (HCA)) no longer publishes housing starts on site and completions for London (current and historical series) except for delivery in London under the Build to Rent (BtR), Get Britain Building (GBB), Home Building Fund (HBF) (formerly Levelling Up - Home Building Fund) and Home Building Fund - Short Term Fund (HBF-STF Programmes which are administered by Homes England on behalf of the Greater London Authority (GLA).  As housing starts on site and completions are recorded by their location, this release may exclude homes located outside London where the funding was allocated to a local authority district within London. </t>
  </si>
  <si>
    <t>All programmes are funded by the Ministry of Housing, Communities and Local Government (MHCLG) with the exception of Care and Support Specialised Housing, Homelessness Change 2015-18 and Platform for Life which were funded by the Department of Health (these programmes are now closed).</t>
  </si>
  <si>
    <t>The Affordable Homes Programme (AHP) 2015-18, AHP 2021-26, Right to Buy Replacement and Shared Ownership and Affordable Homes Programme (SOAHP) 2016-21 figures for 1 April 2024 to 31 March 2025 are sourced from our Investment Management System (IMS) at close of business on 31 March 2025.  Starts on site reported for these programmes (where relevant) are correct at the time of first publication but reallocation of funding to another scheme can occur occasionally and the completion recorded against the second scheme.</t>
  </si>
  <si>
    <t xml:space="preserve">The GBB, HBF, Local Authority Accelerated Construction (LAAC), Single Land Programme (SLP) and HBF-STF figures for 1 April 2024 to 31 March 2025 are sourced from our Project Control System (PCS) at close of business on 2 May 2025. </t>
  </si>
  <si>
    <t>Affordable Tenure TBC refers to units that have reached the start on site milestone but where the tenure of these units has not yet been specified.  This was introduced as a flexibility for Strategic Partnerships to enable them to determine tenure close to or at the point of completion. These starts will be restated under their specified tenure headings in future national statistics updates once the tenure has been established at completion.</t>
  </si>
  <si>
    <t>Total affordable housing is the sum of Affordable Rent, Social Rent, Intermediate Rent, Affordable Home Ownership, First Homes and Affordable Tenure TBC.</t>
  </si>
  <si>
    <t>Market housing is private housing (or bed spaces) for rent or for sale where the rental value or market price is set mainly in the open market.</t>
  </si>
  <si>
    <r>
      <rPr>
        <sz val="10"/>
        <rFont val="Arial"/>
        <family val="2"/>
      </rPr>
      <t>First Homes were launched in 2021 with the Phase One pilot being delivered by the SLP and the Phase Two (grant funded) programme being delivered by the First Homes Early Delivery Programme.  More information is available here:</t>
    </r>
    <r>
      <rPr>
        <u/>
        <sz val="10"/>
        <color indexed="12"/>
        <rFont val="Arial"/>
        <family val="2"/>
      </rPr>
      <t xml:space="preserve"> First Homes - GOV.UK (www.gov.uk)</t>
    </r>
  </si>
  <si>
    <t>The AHP 2021-26 was launched in April 2021 and includes housing starts and completions delivered under the Rent to Buy scheme.  Rent to Buy units have been reported as a separate tenure in the 'Intermediate Affordable Housing' columns of these tables.  See section 5 in the Technical Notes document of the latest statistical release available from the following webpage for further details on Rent to Buy:</t>
  </si>
  <si>
    <t>https://www.gov.uk/government/collections/housing-statistics</t>
  </si>
  <si>
    <r>
      <t xml:space="preserve">With effect from 1 April 2014 the range of products reported for affordable housing starts includes the start on site for new build homes where the procurement route is such that the provider purchases the home at completion - these are referred to as 'Off The Shelf' units.  For reporting purposes, the start on site date is taken as the date of completion. </t>
    </r>
    <r>
      <rPr>
        <sz val="10"/>
        <rFont val="Arial"/>
        <family val="2"/>
      </rPr>
      <t xml:space="preserve"> An exception to this is under the AHP 2021-26 Strategic Partnerships where OTS starts are also counted upon exchange of purchase contract, which may be prior to completion of the build.</t>
    </r>
  </si>
  <si>
    <t>The GBB programme was announced in November 2011.  The reported starts on site for 2012/13, 2013/14 and 2014/15 exclude 1,079, 304 and 234 units respectively which count towards the overall target to unlock delivery of up to 12,000 homes across the lifetime of the programme but are either in receipt of funding from an affordable housing programme and are reported under that programme or are part of the wider project and have been unlocked as a result of the GBB funding.  For the same reason, the reported completions for 2013/14, 2014/15, 2015/16, 2016/17, 2017/18 and 2018/19 exclude 125, 872, 197, 63, 127 and 217 units respectively.</t>
  </si>
  <si>
    <t>The market units delivered under the Accelerated Land Disposal (ALD), BtR, Builders Finance Fund, Economic Assets, GBB, Kickstart Housing Delivery, HBF, LAAC, Property and Regeneration (P&amp;R), SLP and HBF-STF programmes may include some starts on site and completions which are made available at below market price or rents but do not meet the definition for affordable housing.</t>
  </si>
  <si>
    <t>The SOAHP 2016-21 was launched in April 2016 and includes housing starts and completions delivered under the Rent to Buy scheme.  Rent to Buy units have been reported as a separate tenure in the 'Intermediate Affordable Housing' columns of these tables.  See section 5 in the Technical Notes document of the latest statistical release available from the linked webpage in note 9 above for further details on Rent to Buy.</t>
  </si>
  <si>
    <t>In 2022/23 the Government agreed to extend the longstop dates for the SOAHP 2016-21 programme to March 2024 for starts and to March 2026 for completions in recognition of the impact of COVID on housing delivery.  All new bids submitted under the Continuous Market Engagement (CME) route are now submitted under the AHP 2021-26 programme which was launched in April 2021 as a successor programme to SOAHP 2016-21.</t>
  </si>
  <si>
    <t>The SLP replaced the ALD, Economic Assets and P&amp;R programmes with effect from 1 April 2015.</t>
  </si>
  <si>
    <t>The HBF-STF was launched in October 2016 and includes the Builders Finance Fund from that point forwards.  The reported starts on site for the second six months of 2016/17 and the whole of 2017/18, 2018/19, 2019/20, 2020/21, 2021/22, 2022/23, 2023/24 and 2024/25 exclude 222, 1,926, 2,391, 4,342, 682, 1,045, 659, 728 and 1,358 units respectively which count towards the overall target to unlock delivery of up to 25,500 homes across the lifetime of the programme but are either in receipt of funding from an affordable housing programme and are reported under that programme or are part of the wider project and have been unlocked as a result of the HBF - STF funding.  For the same reason, the reported completions for the second six months of 2016/17 and the whole of 2017/18, 2018/19, 2019/20, 2020/21, 2021/22, 2022/23, 2023/24 and 2024/25 exclude 15, 81, 772, 1,066, 1,607, 1,887, 1,411, 2,243 and 1,863 units respectively.</t>
  </si>
  <si>
    <t xml:space="preserve">The AHP 2015-18 closed in March 2018 and was replaced by the SOAHP 2016-21.   Starts and completions reported post March 2018 against this programme reflect commitments entered into prior to its closure to new bids. </t>
  </si>
  <si>
    <t>Care and Support Specialised Housing ended in March 2021 and completions reported after this reflect commitments entered into prior to the closure date.  Any starts reported for this programme post March 2021 relate to 'Off The Shelf' units (see note 10).</t>
  </si>
  <si>
    <t>The BtR programme was launched in December 2012.  The starts on site reported for 2014/15, 2015/16 and 2016/17 exclude 45, 304 and 125 units respectively which count towards the overall target to deliver 10,000 homes across the lifetime of the programme but are either in receipt of funding from an affordable housing programme and are reported under that programme or are part of the wider project and have been unlocked as a result of the BtR funding.  For the same reason, the reported completions for 2016/17, 2017/18, 2019/20 and 2020/21 exclude 47, 179, 52 and 196 units respectively.</t>
  </si>
  <si>
    <t>The National Affordable Housing Programme ended in March 2011 and outputs reported after this reflect commitments entered into prior to the closure date.</t>
  </si>
  <si>
    <r>
      <rPr>
        <sz val="10"/>
        <rFont val="Arial"/>
        <family val="2"/>
      </rPr>
      <t>Short Form Agreements (SFA) are used by Homes England to contract with providers who wish to deliver affordable rent units without Homes England funding.</t>
    </r>
    <r>
      <rPr>
        <vertAlign val="superscript"/>
        <sz val="10"/>
        <rFont val="Arial"/>
        <family val="2"/>
      </rPr>
      <t xml:space="preserve"> </t>
    </r>
  </si>
  <si>
    <t>The Builders Finance Fund was launched in May 2014.  The starts on site reported for 2014/15, 2015/16 and the first six months of 2016/17 exclude 23, 273 and 48 units respectively which are either in receipt of funding from an affordable housing programme and are reported under that programme or are part of the wider project and have been unlocked as a result of the Builders Finance Fund.  For the same reason, the reported completions for the first six months of 2016/17 exclude 33 units.</t>
  </si>
  <si>
    <t>Mortgage Rescue is either Equity Loan or Mortgage to Rent for which starts on site are not reported.</t>
  </si>
  <si>
    <r>
      <rPr>
        <sz val="10"/>
        <rFont val="Arial"/>
        <family val="2"/>
      </rPr>
      <t xml:space="preserve">FirstBuy is an equity loan product for which starts on site are not reported.  Completions reported for 2013/14 reflect units that were committed to purchase by 31 March 2013 when the scheme ended. </t>
    </r>
    <r>
      <rPr>
        <vertAlign val="superscript"/>
        <sz val="10"/>
        <rFont val="Arial"/>
        <family val="2"/>
      </rPr>
      <t xml:space="preserve">         </t>
    </r>
  </si>
  <si>
    <t>The National Affordable Housing Programme figures include Mortgage Rescue for 2009/10 and 2010/11.</t>
  </si>
  <si>
    <t>In a small number of cases, Homes England funding to an affordable housing provider is to support a person or family to be housed in a local authority that is different to the one in which they currently reside. The figures in this table are based on the local authority district in which the house is located which may not be the local authority where the funding is allocated.</t>
  </si>
  <si>
    <t>Publication date:  26 June 2025</t>
  </si>
  <si>
    <t>Homes England</t>
  </si>
  <si>
    <t>(Homes England is the trading name of Homes and Communities Agency (the legal entity))</t>
  </si>
  <si>
    <r>
      <t xml:space="preserve">Table 1: Housing Starts on Site and Completions by Programme and Tenure, </t>
    </r>
    <r>
      <rPr>
        <b/>
        <sz val="12"/>
        <color indexed="8"/>
        <rFont val="Arial"/>
        <family val="2"/>
      </rPr>
      <t>England</t>
    </r>
  </si>
  <si>
    <r>
      <rPr>
        <b/>
        <sz val="12"/>
        <color indexed="8"/>
        <rFont val="Arial"/>
        <family val="2"/>
      </rPr>
      <t>(excluding Help to Buy and non-Homes England London delivery)</t>
    </r>
    <r>
      <rPr>
        <b/>
        <sz val="12"/>
        <rFont val="Arial"/>
        <family val="2"/>
      </rPr>
      <t xml:space="preserve"> </t>
    </r>
    <r>
      <rPr>
        <b/>
        <vertAlign val="superscript"/>
        <sz val="12"/>
        <rFont val="Arial"/>
        <family val="2"/>
      </rPr>
      <t>1, 2</t>
    </r>
  </si>
  <si>
    <r>
      <t xml:space="preserve">Starts on Site </t>
    </r>
    <r>
      <rPr>
        <b/>
        <vertAlign val="superscript"/>
        <sz val="10"/>
        <color theme="0"/>
        <rFont val="Arial"/>
        <family val="2"/>
      </rPr>
      <t>3, 4</t>
    </r>
  </si>
  <si>
    <r>
      <t xml:space="preserve">Completions </t>
    </r>
    <r>
      <rPr>
        <b/>
        <vertAlign val="superscript"/>
        <sz val="10"/>
        <color theme="0"/>
        <rFont val="Arial"/>
        <family val="2"/>
      </rPr>
      <t>3, 4</t>
    </r>
  </si>
  <si>
    <t>Intermediate Affordable Housing</t>
  </si>
  <si>
    <t>Affordable Rent</t>
  </si>
  <si>
    <t>Social Rent</t>
  </si>
  <si>
    <t>Intermediate Rent</t>
  </si>
  <si>
    <t>Rent to Buy</t>
  </si>
  <si>
    <t>Affordable Home Ownership</t>
  </si>
  <si>
    <r>
      <t xml:space="preserve">Affordable Tenure 
TBC </t>
    </r>
    <r>
      <rPr>
        <vertAlign val="superscript"/>
        <sz val="10"/>
        <rFont val="Arial"/>
        <family val="2"/>
      </rPr>
      <t>5</t>
    </r>
  </si>
  <si>
    <r>
      <t xml:space="preserve">Total Affordable </t>
    </r>
    <r>
      <rPr>
        <b/>
        <vertAlign val="superscript"/>
        <sz val="10"/>
        <rFont val="Arial"/>
        <family val="2"/>
      </rPr>
      <t>6</t>
    </r>
  </si>
  <si>
    <r>
      <t xml:space="preserve">Market </t>
    </r>
    <r>
      <rPr>
        <vertAlign val="superscript"/>
        <sz val="10"/>
        <rFont val="Arial"/>
        <family val="2"/>
      </rPr>
      <t>7</t>
    </r>
  </si>
  <si>
    <t>Total</t>
  </si>
  <si>
    <r>
      <t xml:space="preserve">First 
Homes </t>
    </r>
    <r>
      <rPr>
        <vertAlign val="superscript"/>
        <sz val="10"/>
        <rFont val="Arial"/>
        <family val="2"/>
      </rPr>
      <t>8</t>
    </r>
  </si>
  <si>
    <t>2024/25</t>
  </si>
  <si>
    <t>April - September 2024</t>
  </si>
  <si>
    <r>
      <t xml:space="preserve">Affordable Homes Programme 2021-26 </t>
    </r>
    <r>
      <rPr>
        <vertAlign val="superscript"/>
        <sz val="10"/>
        <rFont val="Arial"/>
        <family val="2"/>
      </rPr>
      <t>5, 9, 10</t>
    </r>
  </si>
  <si>
    <t>..</t>
  </si>
  <si>
    <t>R</t>
  </si>
  <si>
    <r>
      <t xml:space="preserve">Get Britain Building </t>
    </r>
    <r>
      <rPr>
        <vertAlign val="superscript"/>
        <sz val="10"/>
        <rFont val="Arial"/>
        <family val="2"/>
      </rPr>
      <t>11,</t>
    </r>
    <r>
      <rPr>
        <vertAlign val="superscript"/>
        <sz val="10"/>
        <color rgb="FFFF0000"/>
        <rFont val="Arial"/>
        <family val="2"/>
      </rPr>
      <t xml:space="preserve"> </t>
    </r>
    <r>
      <rPr>
        <vertAlign val="superscript"/>
        <sz val="10"/>
        <rFont val="Arial"/>
        <family val="2"/>
      </rPr>
      <t>12</t>
    </r>
  </si>
  <si>
    <r>
      <t xml:space="preserve">Home Building Fund </t>
    </r>
    <r>
      <rPr>
        <vertAlign val="superscript"/>
        <sz val="10"/>
        <rFont val="Arial"/>
        <family val="2"/>
      </rPr>
      <t>12</t>
    </r>
  </si>
  <si>
    <r>
      <t xml:space="preserve">Local Authority Accelerated Construction </t>
    </r>
    <r>
      <rPr>
        <vertAlign val="superscript"/>
        <sz val="10"/>
        <rFont val="Arial"/>
        <family val="2"/>
      </rPr>
      <t>12</t>
    </r>
  </si>
  <si>
    <t>Right to Buy Replacement</t>
  </si>
  <si>
    <r>
      <t xml:space="preserve">Shared Ownership and Affordable Homes Programme 2016-21 </t>
    </r>
    <r>
      <rPr>
        <vertAlign val="superscript"/>
        <sz val="10"/>
        <rFont val="Arial"/>
        <family val="2"/>
      </rPr>
      <t>5, 10, 13, 14</t>
    </r>
  </si>
  <si>
    <r>
      <t xml:space="preserve">Single Land Programme </t>
    </r>
    <r>
      <rPr>
        <vertAlign val="superscript"/>
        <sz val="10"/>
        <rFont val="Arial"/>
        <family val="2"/>
      </rPr>
      <t>12, 15</t>
    </r>
  </si>
  <si>
    <r>
      <t xml:space="preserve">The Home Building Fund - Short Term Fund </t>
    </r>
    <r>
      <rPr>
        <vertAlign val="superscript"/>
        <sz val="10"/>
        <rFont val="Arial"/>
        <family val="2"/>
      </rPr>
      <t>12, 16</t>
    </r>
  </si>
  <si>
    <t>Total (Apr - Sep 2024)</t>
  </si>
  <si>
    <t>October 2024 - March 2025</t>
  </si>
  <si>
    <r>
      <t>Affordable Homes Programme 2015-18</t>
    </r>
    <r>
      <rPr>
        <vertAlign val="superscript"/>
        <sz val="10"/>
        <rFont val="Arial"/>
        <family val="2"/>
      </rPr>
      <t xml:space="preserve"> 17</t>
    </r>
  </si>
  <si>
    <r>
      <t xml:space="preserve">Single Land Programme </t>
    </r>
    <r>
      <rPr>
        <vertAlign val="superscript"/>
        <sz val="10"/>
        <rFont val="Arial"/>
        <family val="2"/>
      </rPr>
      <t>8, 12, 15</t>
    </r>
  </si>
  <si>
    <t>Total (Oct 2024 - Mar 2025)</t>
  </si>
  <si>
    <t>Total 2024/25</t>
  </si>
  <si>
    <t>2023/24</t>
  </si>
  <si>
    <t>April - September 2023</t>
  </si>
  <si>
    <r>
      <t xml:space="preserve">First Homes Early Delivery Programme </t>
    </r>
    <r>
      <rPr>
        <vertAlign val="superscript"/>
        <sz val="10"/>
        <rFont val="Arial"/>
        <family val="2"/>
      </rPr>
      <t>8</t>
    </r>
  </si>
  <si>
    <t>Total (Apr - Sep 2023)</t>
  </si>
  <si>
    <t>October 2023 - March 2024</t>
  </si>
  <si>
    <t>Total (Oct 2023 - Mar 2024)</t>
  </si>
  <si>
    <t>Total 2023/24</t>
  </si>
  <si>
    <t>2022/23</t>
  </si>
  <si>
    <t>April - September 2022</t>
  </si>
  <si>
    <t>Total (Apr - Sep 2022)</t>
  </si>
  <si>
    <t>October 2022 - March 2023</t>
  </si>
  <si>
    <r>
      <t>Affordable Homes Programme 2015-18</t>
    </r>
    <r>
      <rPr>
        <vertAlign val="superscript"/>
        <sz val="10"/>
        <rFont val="Arial"/>
        <family val="2"/>
      </rPr>
      <t xml:space="preserve"> 10, 17</t>
    </r>
  </si>
  <si>
    <t>Total (Oct 2022 - Mar 2023)</t>
  </si>
  <si>
    <t>Total 2022/23</t>
  </si>
  <si>
    <t>2021/22</t>
  </si>
  <si>
    <t>April - September 2021</t>
  </si>
  <si>
    <r>
      <t xml:space="preserve">Care and Support Specialised Housing </t>
    </r>
    <r>
      <rPr>
        <vertAlign val="superscript"/>
        <sz val="10"/>
        <rFont val="Arial"/>
        <family val="2"/>
      </rPr>
      <t>2, 18</t>
    </r>
  </si>
  <si>
    <r>
      <t xml:space="preserve">Right to Buy Replacement </t>
    </r>
    <r>
      <rPr>
        <vertAlign val="superscript"/>
        <sz val="10"/>
        <rFont val="Arial"/>
        <family val="2"/>
      </rPr>
      <t>10</t>
    </r>
  </si>
  <si>
    <r>
      <t xml:space="preserve">Shared Ownership and Affordable Homes Programme 2016-21 </t>
    </r>
    <r>
      <rPr>
        <vertAlign val="superscript"/>
        <sz val="10"/>
        <rFont val="Arial"/>
        <family val="2"/>
      </rPr>
      <t>5, 10, 13</t>
    </r>
  </si>
  <si>
    <t>Total (Apr - Sep 2021)</t>
  </si>
  <si>
    <t>October 2021 - March 2022</t>
  </si>
  <si>
    <r>
      <t>Affordable Homes Guarantees</t>
    </r>
    <r>
      <rPr>
        <sz val="10"/>
        <color rgb="FFFF0000"/>
        <rFont val="Arial"/>
        <family val="2"/>
      </rPr>
      <t xml:space="preserve"> </t>
    </r>
  </si>
  <si>
    <r>
      <t xml:space="preserve">Build to Rent </t>
    </r>
    <r>
      <rPr>
        <vertAlign val="superscript"/>
        <sz val="10"/>
        <rFont val="Arial"/>
        <family val="2"/>
      </rPr>
      <t>12, 19</t>
    </r>
  </si>
  <si>
    <t>Empty Homes</t>
  </si>
  <si>
    <t>Total (Oct 2021 - Mar 2022)</t>
  </si>
  <si>
    <t>Total 2021/22</t>
  </si>
  <si>
    <t>2020/21</t>
  </si>
  <si>
    <t>April - September 2020</t>
  </si>
  <si>
    <r>
      <t xml:space="preserve">Care and Support Specialised Housing </t>
    </r>
    <r>
      <rPr>
        <vertAlign val="superscript"/>
        <sz val="10"/>
        <rFont val="Arial"/>
        <family val="2"/>
      </rPr>
      <t>2</t>
    </r>
  </si>
  <si>
    <t>Total (Apr - Sep 2020)</t>
  </si>
  <si>
    <t>October 2020 - March 2021</t>
  </si>
  <si>
    <t>Total (Oct 2020 - Mar 2021)</t>
  </si>
  <si>
    <t>Total 2020/21</t>
  </si>
  <si>
    <t>2019/20</t>
  </si>
  <si>
    <t>April - September 2019</t>
  </si>
  <si>
    <t>Total (Apr - Sep 2019)</t>
  </si>
  <si>
    <t>October 2019 - March 2020</t>
  </si>
  <si>
    <t>Total (Oct 2019 - Mar 2020)</t>
  </si>
  <si>
    <t>Total 2019/20</t>
  </si>
  <si>
    <t>2018/19</t>
  </si>
  <si>
    <t>April - September 2018</t>
  </si>
  <si>
    <r>
      <t>Affordable Homes Guarantees</t>
    </r>
    <r>
      <rPr>
        <sz val="10"/>
        <color rgb="FFFF0000"/>
        <rFont val="Arial"/>
        <family val="2"/>
      </rPr>
      <t xml:space="preserve"> </t>
    </r>
    <r>
      <rPr>
        <vertAlign val="superscript"/>
        <sz val="10"/>
        <rFont val="Arial"/>
        <family val="2"/>
      </rPr>
      <t>10</t>
    </r>
    <r>
      <rPr>
        <sz val="10"/>
        <rFont val="Arial"/>
        <family val="2"/>
      </rPr>
      <t xml:space="preserve">  </t>
    </r>
  </si>
  <si>
    <r>
      <t>Care and Support Specialised Housing</t>
    </r>
    <r>
      <rPr>
        <sz val="10"/>
        <rFont val="Arial"/>
        <family val="2"/>
      </rPr>
      <t xml:space="preserve"> </t>
    </r>
    <r>
      <rPr>
        <vertAlign val="superscript"/>
        <sz val="10"/>
        <rFont val="Arial"/>
        <family val="2"/>
      </rPr>
      <t>2</t>
    </r>
  </si>
  <si>
    <r>
      <t xml:space="preserve">Homelessness Change 2015-18 </t>
    </r>
    <r>
      <rPr>
        <vertAlign val="superscript"/>
        <sz val="10"/>
        <rFont val="Arial"/>
        <family val="2"/>
      </rPr>
      <t>2</t>
    </r>
  </si>
  <si>
    <r>
      <t xml:space="preserve">National Affordable Housing Programme </t>
    </r>
    <r>
      <rPr>
        <vertAlign val="superscript"/>
        <sz val="10"/>
        <rFont val="Arial"/>
        <family val="2"/>
      </rPr>
      <t>20</t>
    </r>
  </si>
  <si>
    <r>
      <t xml:space="preserve">Shared Ownership and Affordable Homes Programme 2016-21 </t>
    </r>
    <r>
      <rPr>
        <vertAlign val="superscript"/>
        <sz val="10"/>
        <rFont val="Arial"/>
        <family val="2"/>
      </rPr>
      <t>10, 13</t>
    </r>
  </si>
  <si>
    <r>
      <t xml:space="preserve">Short Form Agreements </t>
    </r>
    <r>
      <rPr>
        <vertAlign val="superscript"/>
        <sz val="10"/>
        <rFont val="Arial"/>
        <family val="2"/>
      </rPr>
      <t>21</t>
    </r>
  </si>
  <si>
    <t>Total (Apr - Sep 2018)</t>
  </si>
  <si>
    <t>October 2018 - March 2019</t>
  </si>
  <si>
    <t>Affordable Homes Guarantees</t>
  </si>
  <si>
    <t>Total (Oct 2018 - Mar 2019)</t>
  </si>
  <si>
    <t>Total 2018/19</t>
  </si>
  <si>
    <t>2017/18</t>
  </si>
  <si>
    <t>April - September 2017</t>
  </si>
  <si>
    <t>Affordable Homes Programme</t>
  </si>
  <si>
    <r>
      <t xml:space="preserve">Affordable Homes Programme 2015-18 </t>
    </r>
    <r>
      <rPr>
        <vertAlign val="superscript"/>
        <sz val="10"/>
        <rFont val="Arial"/>
        <family val="2"/>
      </rPr>
      <t>10</t>
    </r>
  </si>
  <si>
    <r>
      <t xml:space="preserve">Platform for Life </t>
    </r>
    <r>
      <rPr>
        <vertAlign val="superscript"/>
        <sz val="10"/>
        <rFont val="Arial"/>
        <family val="2"/>
      </rPr>
      <t>2</t>
    </r>
  </si>
  <si>
    <r>
      <t xml:space="preserve">Rent to Buy </t>
    </r>
    <r>
      <rPr>
        <vertAlign val="superscript"/>
        <sz val="10"/>
        <rFont val="Arial"/>
        <family val="2"/>
      </rPr>
      <t>10</t>
    </r>
  </si>
  <si>
    <t>Total (Apr - Sep 2017)</t>
  </si>
  <si>
    <t>October 2017 - March 2018</t>
  </si>
  <si>
    <r>
      <t>Affordable Homes Guarantees</t>
    </r>
    <r>
      <rPr>
        <sz val="10"/>
        <color rgb="FFFF0000"/>
        <rFont val="Arial"/>
        <family val="2"/>
      </rPr>
      <t xml:space="preserve"> </t>
    </r>
    <r>
      <rPr>
        <vertAlign val="superscript"/>
        <sz val="10"/>
        <rFont val="Arial"/>
        <family val="2"/>
      </rPr>
      <t>10</t>
    </r>
    <r>
      <rPr>
        <sz val="10"/>
        <rFont val="Arial"/>
        <family val="2"/>
      </rPr>
      <t xml:space="preserve"> </t>
    </r>
  </si>
  <si>
    <t>Total (Oct 2017 - Mar 2018)</t>
  </si>
  <si>
    <t>Total 2017/18</t>
  </si>
  <si>
    <t>2016/17</t>
  </si>
  <si>
    <t>April - September 2016</t>
  </si>
  <si>
    <r>
      <t xml:space="preserve">Builders Finance Fund </t>
    </r>
    <r>
      <rPr>
        <vertAlign val="superscript"/>
        <sz val="10"/>
        <rFont val="Arial"/>
        <family val="2"/>
      </rPr>
      <t>12, 22</t>
    </r>
  </si>
  <si>
    <t>Empty Homes Round Two</t>
  </si>
  <si>
    <t>Total (Apr - Sep 2016)</t>
  </si>
  <si>
    <t>October 2016 - March 2017</t>
  </si>
  <si>
    <t>Total (Oct 2016 - Mar 2017)</t>
  </si>
  <si>
    <t>Total 2016/17</t>
  </si>
  <si>
    <t>2015/16</t>
  </si>
  <si>
    <t>April - September 2015</t>
  </si>
  <si>
    <r>
      <t xml:space="preserve">Affordable Homes Programme </t>
    </r>
    <r>
      <rPr>
        <vertAlign val="superscript"/>
        <sz val="10"/>
        <rFont val="Arial"/>
        <family val="2"/>
      </rPr>
      <t>10</t>
    </r>
  </si>
  <si>
    <r>
      <t xml:space="preserve">Homelessness Change </t>
    </r>
    <r>
      <rPr>
        <vertAlign val="superscript"/>
        <sz val="10"/>
        <rFont val="Arial"/>
        <family val="2"/>
      </rPr>
      <t>10</t>
    </r>
    <r>
      <rPr>
        <sz val="10"/>
        <rFont val="Arial"/>
        <family val="2"/>
      </rPr>
      <t xml:space="preserve"> </t>
    </r>
  </si>
  <si>
    <r>
      <t xml:space="preserve">National Affordable Housing Programme </t>
    </r>
    <r>
      <rPr>
        <vertAlign val="superscript"/>
        <sz val="10"/>
        <rFont val="Arial"/>
        <family val="2"/>
      </rPr>
      <t>10, 20</t>
    </r>
  </si>
  <si>
    <t>Traveller Pitch Funding</t>
  </si>
  <si>
    <t>Total (Apr - Sep 2015)</t>
  </si>
  <si>
    <t>October 2015 - March 2016</t>
  </si>
  <si>
    <t>Homelessness Change</t>
  </si>
  <si>
    <t>Total (Oct 2015 - Mar 2016)</t>
  </si>
  <si>
    <t>Total 2015/16</t>
  </si>
  <si>
    <t>2014/15</t>
  </si>
  <si>
    <t>April - September 2014</t>
  </si>
  <si>
    <r>
      <t xml:space="preserve">Accelerated Land Disposal </t>
    </r>
    <r>
      <rPr>
        <vertAlign val="superscript"/>
        <sz val="10"/>
        <rFont val="Arial"/>
        <family val="2"/>
      </rPr>
      <t>12</t>
    </r>
  </si>
  <si>
    <r>
      <t xml:space="preserve">Economic Assets </t>
    </r>
    <r>
      <rPr>
        <vertAlign val="superscript"/>
        <sz val="10"/>
        <rFont val="Arial"/>
        <family val="2"/>
      </rPr>
      <t>12</t>
    </r>
  </si>
  <si>
    <t xml:space="preserve">Empty Homes </t>
  </si>
  <si>
    <t xml:space="preserve">Empty Homes Round Two </t>
  </si>
  <si>
    <t xml:space="preserve">Homelessness Change </t>
  </si>
  <si>
    <r>
      <t xml:space="preserve">Mortgage Rescue </t>
    </r>
    <r>
      <rPr>
        <vertAlign val="superscript"/>
        <sz val="10"/>
        <rFont val="Arial"/>
        <family val="2"/>
      </rPr>
      <t>23</t>
    </r>
  </si>
  <si>
    <r>
      <t xml:space="preserve">Property and Regeneration Programme </t>
    </r>
    <r>
      <rPr>
        <vertAlign val="superscript"/>
        <sz val="10"/>
        <rFont val="Arial"/>
        <family val="2"/>
      </rPr>
      <t>12</t>
    </r>
  </si>
  <si>
    <t xml:space="preserve">Traveller Pitch Funding </t>
  </si>
  <si>
    <t>Total (Apr - Sep 2014)</t>
  </si>
  <si>
    <t>October 2014 - March 2015</t>
  </si>
  <si>
    <t>Affordable Homes Programme 2015-18</t>
  </si>
  <si>
    <r>
      <t xml:space="preserve">Homelessness Change </t>
    </r>
    <r>
      <rPr>
        <vertAlign val="superscript"/>
        <sz val="10"/>
        <rFont val="Arial"/>
        <family val="2"/>
      </rPr>
      <t>10</t>
    </r>
  </si>
  <si>
    <r>
      <t xml:space="preserve">Traveller Pitch Funding </t>
    </r>
    <r>
      <rPr>
        <vertAlign val="superscript"/>
        <sz val="10"/>
        <rFont val="Arial"/>
        <family val="2"/>
      </rPr>
      <t>10</t>
    </r>
  </si>
  <si>
    <t>Total (Oct 2014 - Mar 2015)</t>
  </si>
  <si>
    <t>Total 2014/15</t>
  </si>
  <si>
    <t>2013/14</t>
  </si>
  <si>
    <t>April - September 2013</t>
  </si>
  <si>
    <r>
      <t xml:space="preserve">Empty Homes </t>
    </r>
    <r>
      <rPr>
        <sz val="10"/>
        <rFont val="Arial"/>
        <family val="2"/>
      </rPr>
      <t xml:space="preserve"> </t>
    </r>
  </si>
  <si>
    <r>
      <t xml:space="preserve">FirstBuy </t>
    </r>
    <r>
      <rPr>
        <vertAlign val="superscript"/>
        <sz val="10"/>
        <rFont val="Arial"/>
        <family val="2"/>
      </rPr>
      <t>24</t>
    </r>
  </si>
  <si>
    <r>
      <t xml:space="preserve">Homelessness Change </t>
    </r>
    <r>
      <rPr>
        <sz val="10"/>
        <rFont val="Arial"/>
        <family val="2"/>
      </rPr>
      <t xml:space="preserve"> </t>
    </r>
  </si>
  <si>
    <r>
      <t>Kickstart Housing Delivery</t>
    </r>
    <r>
      <rPr>
        <vertAlign val="superscript"/>
        <sz val="10"/>
        <rFont val="Arial"/>
        <family val="2"/>
      </rPr>
      <t xml:space="preserve"> 12</t>
    </r>
  </si>
  <si>
    <r>
      <t>Traveller Pitch Funding</t>
    </r>
    <r>
      <rPr>
        <sz val="10"/>
        <rFont val="Arial"/>
        <family val="2"/>
      </rPr>
      <t xml:space="preserve"> </t>
    </r>
  </si>
  <si>
    <t>Total (Apr - Sep 2013)</t>
  </si>
  <si>
    <t>October 2013 - March 2014</t>
  </si>
  <si>
    <t xml:space="preserve">Affordable Homes Guarantees  </t>
  </si>
  <si>
    <t>Total (Oct 13 - Mar 2014)</t>
  </si>
  <si>
    <t>Total 2013/14</t>
  </si>
  <si>
    <t>2012/13</t>
  </si>
  <si>
    <t>April - September 2012</t>
  </si>
  <si>
    <t xml:space="preserve">Empty Homes  </t>
  </si>
  <si>
    <t xml:space="preserve">Homelessness Change  </t>
  </si>
  <si>
    <t xml:space="preserve">Traveller Pitch Funding  </t>
  </si>
  <si>
    <t>Total (Apr - Sep 2012)</t>
  </si>
  <si>
    <t>October 2012 - March 2013</t>
  </si>
  <si>
    <t>Total (Oct 2012 - Mar 2013)</t>
  </si>
  <si>
    <t>Total 2012/13</t>
  </si>
  <si>
    <t>2011/12</t>
  </si>
  <si>
    <t>April - September 2011</t>
  </si>
  <si>
    <t>Local Authority New Build</t>
  </si>
  <si>
    <t>Total (Apr - Sep 2011)</t>
  </si>
  <si>
    <t>October 2011 - March 2012</t>
  </si>
  <si>
    <t>Total (Oct 2011 - Mar 2012)</t>
  </si>
  <si>
    <t>Total 2011/12</t>
  </si>
  <si>
    <t>2010/11</t>
  </si>
  <si>
    <t>April - September 2010</t>
  </si>
  <si>
    <t xml:space="preserve">Local Authority New Build </t>
  </si>
  <si>
    <r>
      <t xml:space="preserve">National Affordable Housing Programme </t>
    </r>
    <r>
      <rPr>
        <vertAlign val="superscript"/>
        <sz val="10"/>
        <rFont val="Arial"/>
        <family val="2"/>
      </rPr>
      <t>25</t>
    </r>
  </si>
  <si>
    <t>Total (Apr - Sep 2010)</t>
  </si>
  <si>
    <t>October 2010 - March 2011</t>
  </si>
  <si>
    <t>Total (Oct 2010 - Mar 2011)</t>
  </si>
  <si>
    <t>Total 2010/11</t>
  </si>
  <si>
    <t>2009/10</t>
  </si>
  <si>
    <t>April - September 2009</t>
  </si>
  <si>
    <t>Total (Apr - Sep 2009)</t>
  </si>
  <si>
    <t>October 2009 - March 2010</t>
  </si>
  <si>
    <t>Total (Oct 2009 - Mar 2010)</t>
  </si>
  <si>
    <t>Total 2009/10</t>
  </si>
  <si>
    <r>
      <rPr>
        <vertAlign val="superscript"/>
        <sz val="10"/>
        <rFont val="Arial"/>
        <family val="2"/>
      </rPr>
      <t>R</t>
    </r>
    <r>
      <rPr>
        <sz val="10"/>
        <rFont val="Arial"/>
        <family val="2"/>
      </rPr>
      <t xml:space="preserve"> The figures published in the release of official statistics dated 5 December 2024 have been revised, including the addition of a new tenure column for Rent to Buy which was previously included in the Affordable Home Ownership column.</t>
    </r>
  </si>
  <si>
    <t>".." not applicable</t>
  </si>
  <si>
    <t>Table 2a: Housing Starts on Site and Completions by Local Authority District and Tenure, England</t>
  </si>
  <si>
    <r>
      <t xml:space="preserve">(excluding Help to Buy and non-Homes England London delivery) 1 April 2024 - 31 March 2025 </t>
    </r>
    <r>
      <rPr>
        <b/>
        <vertAlign val="superscript"/>
        <sz val="12"/>
        <rFont val="Arial"/>
        <family val="2"/>
      </rPr>
      <t>1, 2</t>
    </r>
  </si>
  <si>
    <t>Starts on Site</t>
  </si>
  <si>
    <t>Completions</t>
  </si>
  <si>
    <t>ONS code</t>
  </si>
  <si>
    <r>
      <t xml:space="preserve">Local Authority Name </t>
    </r>
    <r>
      <rPr>
        <b/>
        <vertAlign val="superscript"/>
        <sz val="10"/>
        <rFont val="Arial"/>
        <family val="2"/>
      </rPr>
      <t>26</t>
    </r>
  </si>
  <si>
    <t>Region</t>
  </si>
  <si>
    <t>Unitary Authorities, Metropolitan and Shire Districts</t>
  </si>
  <si>
    <t>E07000223</t>
  </si>
  <si>
    <t>Adur</t>
  </si>
  <si>
    <t>SE</t>
  </si>
  <si>
    <t>E07000032</t>
  </si>
  <si>
    <t>Amber Valley</t>
  </si>
  <si>
    <t>EM</t>
  </si>
  <si>
    <t>E07000224</t>
  </si>
  <si>
    <t>Arun</t>
  </si>
  <si>
    <t>E07000170</t>
  </si>
  <si>
    <t>Ashfield</t>
  </si>
  <si>
    <t>E07000105</t>
  </si>
  <si>
    <t>Ashford</t>
  </si>
  <si>
    <t>E07000200</t>
  </si>
  <si>
    <t>Babergh</t>
  </si>
  <si>
    <t>EE</t>
  </si>
  <si>
    <t>E08000016</t>
  </si>
  <si>
    <t>Barnsley</t>
  </si>
  <si>
    <t>YTH</t>
  </si>
  <si>
    <t>E07000066</t>
  </si>
  <si>
    <t>Basildon</t>
  </si>
  <si>
    <t>E07000084</t>
  </si>
  <si>
    <t>Basingstoke and Deane</t>
  </si>
  <si>
    <t>E07000171</t>
  </si>
  <si>
    <t>Bassetlaw</t>
  </si>
  <si>
    <t>E06000022</t>
  </si>
  <si>
    <t>Bath and North East Somerset</t>
  </si>
  <si>
    <t>SW</t>
  </si>
  <si>
    <t>E06000055</t>
  </si>
  <si>
    <t>Bedford</t>
  </si>
  <si>
    <t>E08000025</t>
  </si>
  <si>
    <t>Birmingham</t>
  </si>
  <si>
    <t>WM</t>
  </si>
  <si>
    <t>E07000129</t>
  </si>
  <si>
    <t>Blaby</t>
  </si>
  <si>
    <t>E06000008</t>
  </si>
  <si>
    <t>Blackburn with Darwen</t>
  </si>
  <si>
    <t>NW</t>
  </si>
  <si>
    <t>E06000009</t>
  </si>
  <si>
    <t>Blackpool</t>
  </si>
  <si>
    <t>E07000033</t>
  </si>
  <si>
    <t>Bolsover</t>
  </si>
  <si>
    <t>E08000001</t>
  </si>
  <si>
    <t>Bolton</t>
  </si>
  <si>
    <t>E07000136</t>
  </si>
  <si>
    <t>Boston</t>
  </si>
  <si>
    <t>E06000058</t>
  </si>
  <si>
    <t>Bournemouth, Christchurch and Poole</t>
  </si>
  <si>
    <t>E06000036</t>
  </si>
  <si>
    <t>Bracknell Forest</t>
  </si>
  <si>
    <t>E08000032</t>
  </si>
  <si>
    <t>Bradford</t>
  </si>
  <si>
    <t>E07000067</t>
  </si>
  <si>
    <t>Braintree</t>
  </si>
  <si>
    <t>E07000143</t>
  </si>
  <si>
    <t>Breckland</t>
  </si>
  <si>
    <t>E06000043</t>
  </si>
  <si>
    <t>Brighton and Hove</t>
  </si>
  <si>
    <t>E06000023</t>
  </si>
  <si>
    <t>Bristol</t>
  </si>
  <si>
    <t>E07000144</t>
  </si>
  <si>
    <t>Broadland</t>
  </si>
  <si>
    <t>E07000095</t>
  </si>
  <si>
    <t>Broxbourne</t>
  </si>
  <si>
    <t>E07000172</t>
  </si>
  <si>
    <t>Broxtowe</t>
  </si>
  <si>
    <t>E06000060</t>
  </si>
  <si>
    <t>Buckinghamshire</t>
  </si>
  <si>
    <t>E07000117</t>
  </si>
  <si>
    <t>Burnley</t>
  </si>
  <si>
    <t>E08000002</t>
  </si>
  <si>
    <t>Bury</t>
  </si>
  <si>
    <t>E08000033</t>
  </si>
  <si>
    <t>Calderdale</t>
  </si>
  <si>
    <t>E07000008</t>
  </si>
  <si>
    <t>Cambridge</t>
  </si>
  <si>
    <t>E07000192</t>
  </si>
  <si>
    <t>Cannock Chase</t>
  </si>
  <si>
    <t>E07000207</t>
  </si>
  <si>
    <t>Elmbridge</t>
  </si>
  <si>
    <t>E07000210</t>
  </si>
  <si>
    <t>Mole Valley</t>
  </si>
  <si>
    <t>E07000213</t>
  </si>
  <si>
    <t>Spelthorne</t>
  </si>
  <si>
    <t>E07000214</t>
  </si>
  <si>
    <t>Surrey Heath</t>
  </si>
  <si>
    <t>E07000228</t>
  </si>
  <si>
    <t>Mid Sussex</t>
  </si>
  <si>
    <t>E07000234</t>
  </si>
  <si>
    <t>Bromsgrove</t>
  </si>
  <si>
    <t>E07000243</t>
  </si>
  <si>
    <t>Stevenage</t>
  </si>
  <si>
    <t>E07000106</t>
  </si>
  <si>
    <t>Canterbury</t>
  </si>
  <si>
    <t>E07000069</t>
  </si>
  <si>
    <t>Castle Point</t>
  </si>
  <si>
    <t>E06000056</t>
  </si>
  <si>
    <t>Central Bedfordshire</t>
  </si>
  <si>
    <t>E07000070</t>
  </si>
  <si>
    <t>Chelmsford</t>
  </si>
  <si>
    <t>E07000078</t>
  </si>
  <si>
    <t>Cheltenham</t>
  </si>
  <si>
    <t>E07000177</t>
  </si>
  <si>
    <t>Cherwell</t>
  </si>
  <si>
    <t>E06000049</t>
  </si>
  <si>
    <t>Cheshire East</t>
  </si>
  <si>
    <t>E06000050</t>
  </si>
  <si>
    <t>Cheshire West and Chester</t>
  </si>
  <si>
    <t>E07000034</t>
  </si>
  <si>
    <t>Chesterfield</t>
  </si>
  <si>
    <t>E07000225</t>
  </si>
  <si>
    <t>Chichester</t>
  </si>
  <si>
    <t>E07000118</t>
  </si>
  <si>
    <t>Chorley</t>
  </si>
  <si>
    <t>E07000071</t>
  </si>
  <si>
    <t>Colchester</t>
  </si>
  <si>
    <t>E06000052</t>
  </si>
  <si>
    <t>Cornwall</t>
  </si>
  <si>
    <t>E07000079</t>
  </si>
  <si>
    <t>Cotswold</t>
  </si>
  <si>
    <t>E06000047</t>
  </si>
  <si>
    <t>County Durham</t>
  </si>
  <si>
    <t>NE</t>
  </si>
  <si>
    <t>E08000026</t>
  </si>
  <si>
    <t>Coventry</t>
  </si>
  <si>
    <t>E06000063</t>
  </si>
  <si>
    <t>Cumberland</t>
  </si>
  <si>
    <t>E07000096</t>
  </si>
  <si>
    <t>Dacorum</t>
  </si>
  <si>
    <t>E06000005</t>
  </si>
  <si>
    <t>Darlington</t>
  </si>
  <si>
    <t>E07000107</t>
  </si>
  <si>
    <t>Dartford</t>
  </si>
  <si>
    <t>E06000015</t>
  </si>
  <si>
    <t>Derby</t>
  </si>
  <si>
    <t>E07000035</t>
  </si>
  <si>
    <t>Derbyshire Dales</t>
  </si>
  <si>
    <t>E08000017</t>
  </si>
  <si>
    <t>Doncaster</t>
  </si>
  <si>
    <t>E06000059</t>
  </si>
  <si>
    <t>Dorset</t>
  </si>
  <si>
    <t>E07000108</t>
  </si>
  <si>
    <t>Dover</t>
  </si>
  <si>
    <t>E08000027</t>
  </si>
  <si>
    <t>Dudley</t>
  </si>
  <si>
    <t>E07000009</t>
  </si>
  <si>
    <t>East Cambridgeshire</t>
  </si>
  <si>
    <t>E07000040</t>
  </si>
  <si>
    <t>East Devon</t>
  </si>
  <si>
    <t>E07000085</t>
  </si>
  <si>
    <t>East Hampshire</t>
  </si>
  <si>
    <t>E07000242</t>
  </si>
  <si>
    <t>East Hertfordshire</t>
  </si>
  <si>
    <t>E07000137</t>
  </si>
  <si>
    <t>East Lindsey</t>
  </si>
  <si>
    <t>E06000011</t>
  </si>
  <si>
    <t>East Riding of Yorkshire</t>
  </si>
  <si>
    <t>E07000193</t>
  </si>
  <si>
    <t>East Staffordshire</t>
  </si>
  <si>
    <t>E07000244</t>
  </si>
  <si>
    <t>East Suffolk</t>
  </si>
  <si>
    <t>E07000061</t>
  </si>
  <si>
    <t>Eastbourne</t>
  </si>
  <si>
    <t>E07000086</t>
  </si>
  <si>
    <t>Eastleigh</t>
  </si>
  <si>
    <t>E07000072</t>
  </si>
  <si>
    <t>Epping Forest</t>
  </si>
  <si>
    <t>E07000036</t>
  </si>
  <si>
    <t>Erewash</t>
  </si>
  <si>
    <t>E07000041</t>
  </si>
  <si>
    <t>Exeter</t>
  </si>
  <si>
    <t>E07000087</t>
  </si>
  <si>
    <t>Fareham</t>
  </si>
  <si>
    <t>E07000010</t>
  </si>
  <si>
    <t>Fenland</t>
  </si>
  <si>
    <t>E07000112</t>
  </si>
  <si>
    <t>Folkestone and Hythe</t>
  </si>
  <si>
    <t>E07000080</t>
  </si>
  <si>
    <t>Forest of Dean</t>
  </si>
  <si>
    <t>E07000119</t>
  </si>
  <si>
    <t>Fylde</t>
  </si>
  <si>
    <t>E08000037</t>
  </si>
  <si>
    <t>Gateshead</t>
  </si>
  <si>
    <t>E07000173</t>
  </si>
  <si>
    <t>Gedling</t>
  </si>
  <si>
    <t>E07000081</t>
  </si>
  <si>
    <t>Gloucester</t>
  </si>
  <si>
    <t>E07000088</t>
  </si>
  <si>
    <t>Gosport</t>
  </si>
  <si>
    <t>E07000109</t>
  </si>
  <si>
    <t>Gravesham</t>
  </si>
  <si>
    <t>E07000145</t>
  </si>
  <si>
    <t>Great Yarmouth</t>
  </si>
  <si>
    <t>E07000209</t>
  </si>
  <si>
    <t>Guildford</t>
  </si>
  <si>
    <t>E06000006</t>
  </si>
  <si>
    <t>Halton</t>
  </si>
  <si>
    <t>E07000131</t>
  </si>
  <si>
    <t>Harborough</t>
  </si>
  <si>
    <t>E07000073</t>
  </si>
  <si>
    <t>Harlow</t>
  </si>
  <si>
    <t>E07000089</t>
  </si>
  <si>
    <t>Hart</t>
  </si>
  <si>
    <t>E06000001</t>
  </si>
  <si>
    <t>Hartlepool</t>
  </si>
  <si>
    <t>E07000062</t>
  </si>
  <si>
    <t>Hastings</t>
  </si>
  <si>
    <t>E07000090</t>
  </si>
  <si>
    <t>Havant</t>
  </si>
  <si>
    <t>E06000019</t>
  </si>
  <si>
    <t>Herefordshire</t>
  </si>
  <si>
    <t>E07000037</t>
  </si>
  <si>
    <t>High Peak</t>
  </si>
  <si>
    <t>E07000132</t>
  </si>
  <si>
    <t>Hinckley and Bosworth</t>
  </si>
  <si>
    <t>E07000011</t>
  </si>
  <si>
    <t>Huntingdonshire</t>
  </si>
  <si>
    <t>E07000120</t>
  </si>
  <si>
    <t>Hyndburn</t>
  </si>
  <si>
    <t>E07000202</t>
  </si>
  <si>
    <t>Ipswich</t>
  </si>
  <si>
    <t>E06000046</t>
  </si>
  <si>
    <t>Isle of Wight</t>
  </si>
  <si>
    <t>E07000146</t>
  </si>
  <si>
    <t>King's Lynn and West Norfolk</t>
  </si>
  <si>
    <t>E06000010</t>
  </si>
  <si>
    <t>Kingston upon Hull</t>
  </si>
  <si>
    <t>E08000034</t>
  </si>
  <si>
    <t>Kirklees</t>
  </si>
  <si>
    <t>E08000011</t>
  </si>
  <si>
    <t>Knowsley</t>
  </si>
  <si>
    <t>E07000121</t>
  </si>
  <si>
    <t>Lancaster</t>
  </si>
  <si>
    <t>E08000035</t>
  </si>
  <si>
    <t>Leeds</t>
  </si>
  <si>
    <t>E06000016</t>
  </si>
  <si>
    <t>Leicester</t>
  </si>
  <si>
    <t>E07000063</t>
  </si>
  <si>
    <t>Lewes</t>
  </si>
  <si>
    <t>E07000194</t>
  </si>
  <si>
    <t>Lichfield</t>
  </si>
  <si>
    <t>E07000138</t>
  </si>
  <si>
    <t>Lincoln</t>
  </si>
  <si>
    <t>E08000012</t>
  </si>
  <si>
    <t>Liverpool</t>
  </si>
  <si>
    <t>E06000032</t>
  </si>
  <si>
    <t>Luton</t>
  </si>
  <si>
    <t>E07000110</t>
  </si>
  <si>
    <t>Maidstone</t>
  </si>
  <si>
    <t>E07000074</t>
  </si>
  <si>
    <t>Maldon</t>
  </si>
  <si>
    <t>E07000235</t>
  </si>
  <si>
    <t>Malvern Hills</t>
  </si>
  <si>
    <t>E08000003</t>
  </si>
  <si>
    <t>Manchester</t>
  </si>
  <si>
    <t>E07000174</t>
  </si>
  <si>
    <t>Mansfield</t>
  </si>
  <si>
    <t>E06000035</t>
  </si>
  <si>
    <t>Medway</t>
  </si>
  <si>
    <t>E07000133</t>
  </si>
  <si>
    <t>Melton</t>
  </si>
  <si>
    <t>E07000042</t>
  </si>
  <si>
    <t>Mid Devon</t>
  </si>
  <si>
    <t>E07000203</t>
  </si>
  <si>
    <t>Mid Suffolk</t>
  </si>
  <si>
    <t>E06000002</t>
  </si>
  <si>
    <t>Middlesbrough</t>
  </si>
  <si>
    <t>E06000042</t>
  </si>
  <si>
    <t>Milton Keynes</t>
  </si>
  <si>
    <t>E07000091</t>
  </si>
  <si>
    <t>New Forest</t>
  </si>
  <si>
    <t>E07000175</t>
  </si>
  <si>
    <t>Newark and Sherwood</t>
  </si>
  <si>
    <t>E08000021</t>
  </si>
  <si>
    <t>Newcastle upon Tyne</t>
  </si>
  <si>
    <t>E07000195</t>
  </si>
  <si>
    <t>Newcastle-under-Lyme</t>
  </si>
  <si>
    <t>E07000043</t>
  </si>
  <si>
    <t>North Devon</t>
  </si>
  <si>
    <t>E07000038</t>
  </si>
  <si>
    <t>North East Derbyshire</t>
  </si>
  <si>
    <t>E06000012</t>
  </si>
  <si>
    <t>North East Lincolnshire</t>
  </si>
  <si>
    <t>E07000099</t>
  </si>
  <si>
    <t>North Hertfordshire</t>
  </si>
  <si>
    <t>E07000139</t>
  </si>
  <si>
    <t>North Kesteven</t>
  </si>
  <si>
    <t>E06000013</t>
  </si>
  <si>
    <t>North Lincolnshire</t>
  </si>
  <si>
    <t>E07000147</t>
  </si>
  <si>
    <t>North Norfolk</t>
  </si>
  <si>
    <t>E06000061</t>
  </si>
  <si>
    <t>North Northamptonshire</t>
  </si>
  <si>
    <t>E06000024</t>
  </si>
  <si>
    <t>North Somerset</t>
  </si>
  <si>
    <t>E08000022</t>
  </si>
  <si>
    <t>North Tyneside</t>
  </si>
  <si>
    <t>E07000218</t>
  </si>
  <si>
    <t>North Warwickshire</t>
  </si>
  <si>
    <t>E07000134</t>
  </si>
  <si>
    <t>North West Leicestershire</t>
  </si>
  <si>
    <t>E06000065</t>
  </si>
  <si>
    <t>North Yorkshire</t>
  </si>
  <si>
    <t>E06000057</t>
  </si>
  <si>
    <t>Northumberland</t>
  </si>
  <si>
    <t>E07000148</t>
  </si>
  <si>
    <t>Norwich</t>
  </si>
  <si>
    <t>E06000018</t>
  </si>
  <si>
    <t>Nottingham</t>
  </si>
  <si>
    <t>E07000219</t>
  </si>
  <si>
    <t>Nuneaton and Bedworth</t>
  </si>
  <si>
    <t>E08000004</t>
  </si>
  <si>
    <t>Oldham</t>
  </si>
  <si>
    <t>E07000178</t>
  </si>
  <si>
    <t>Oxford</t>
  </si>
  <si>
    <t>E07000122</t>
  </si>
  <si>
    <t>Pendle</t>
  </si>
  <si>
    <t>E06000031</t>
  </si>
  <si>
    <t>Peterborough</t>
  </si>
  <si>
    <t>E06000026</t>
  </si>
  <si>
    <t>Plymouth</t>
  </si>
  <si>
    <t>E06000044</t>
  </si>
  <si>
    <t>Portsmouth</t>
  </si>
  <si>
    <t>E07000123</t>
  </si>
  <si>
    <t>Preston</t>
  </si>
  <si>
    <t>E06000038</t>
  </si>
  <si>
    <t>Reading</t>
  </si>
  <si>
    <t>E06000003</t>
  </si>
  <si>
    <t>Redcar and Cleveland</t>
  </si>
  <si>
    <t>E07000236</t>
  </si>
  <si>
    <t>Redditch</t>
  </si>
  <si>
    <t>E07000211</t>
  </si>
  <si>
    <t>Reigate and Banstead</t>
  </si>
  <si>
    <t>E07000124</t>
  </si>
  <si>
    <t>Ribble Valley</t>
  </si>
  <si>
    <t>E08000005</t>
  </si>
  <si>
    <t>Rochdale</t>
  </si>
  <si>
    <t>E07000125</t>
  </si>
  <si>
    <t>Rossendale</t>
  </si>
  <si>
    <t>E07000064</t>
  </si>
  <si>
    <t>Rother</t>
  </si>
  <si>
    <t>E08000018</t>
  </si>
  <si>
    <t>Rotherham</t>
  </si>
  <si>
    <t>E07000220</t>
  </si>
  <si>
    <t>Rugby</t>
  </si>
  <si>
    <t>E07000176</t>
  </si>
  <si>
    <t>Rushcliffe</t>
  </si>
  <si>
    <t>E07000092</t>
  </si>
  <si>
    <t>Rushmoor</t>
  </si>
  <si>
    <t>E08000006</t>
  </si>
  <si>
    <t>Salford</t>
  </si>
  <si>
    <t>E08000028</t>
  </si>
  <si>
    <t>Sandwell</t>
  </si>
  <si>
    <t>E08000014</t>
  </si>
  <si>
    <t>Sefton</t>
  </si>
  <si>
    <t>E07000111</t>
  </si>
  <si>
    <t>Sevenoaks</t>
  </si>
  <si>
    <t>E08000019</t>
  </si>
  <si>
    <t>Sheffield</t>
  </si>
  <si>
    <t>E06000051</t>
  </si>
  <si>
    <t>Shropshire</t>
  </si>
  <si>
    <t>E06000039</t>
  </si>
  <si>
    <t>Slough</t>
  </si>
  <si>
    <t>E08000029</t>
  </si>
  <si>
    <t>Solihull</t>
  </si>
  <si>
    <t>E06000066</t>
  </si>
  <si>
    <t>Somerset</t>
  </si>
  <si>
    <t>E07000012</t>
  </si>
  <si>
    <t>South Cambridgeshire</t>
  </si>
  <si>
    <t>E07000039</t>
  </si>
  <si>
    <t>South Derbyshire</t>
  </si>
  <si>
    <t>E06000025</t>
  </si>
  <si>
    <t>South Gloucestershire</t>
  </si>
  <si>
    <t>E07000044</t>
  </si>
  <si>
    <t>South Hams</t>
  </si>
  <si>
    <t>E07000140</t>
  </si>
  <si>
    <t>South Holland</t>
  </si>
  <si>
    <t>E07000141</t>
  </si>
  <si>
    <t>South Kesteven</t>
  </si>
  <si>
    <t>E07000149</t>
  </si>
  <si>
    <t>South Norfolk</t>
  </si>
  <si>
    <t>E07000179</t>
  </si>
  <si>
    <t>South Oxfordshire</t>
  </si>
  <si>
    <t>E07000126</t>
  </si>
  <si>
    <t>South Ribble</t>
  </si>
  <si>
    <t>E07000196</t>
  </si>
  <si>
    <t>South Staffordshire</t>
  </si>
  <si>
    <t>E08000023</t>
  </si>
  <si>
    <t>South Tyneside</t>
  </si>
  <si>
    <t>E06000045</t>
  </si>
  <si>
    <t>Southampton</t>
  </si>
  <si>
    <t>E06000033</t>
  </si>
  <si>
    <t>Southend-on-Sea</t>
  </si>
  <si>
    <t>E07000240</t>
  </si>
  <si>
    <t>St. Albans</t>
  </si>
  <si>
    <t>E08000013</t>
  </si>
  <si>
    <t>St. Helens</t>
  </si>
  <si>
    <t>E07000197</t>
  </si>
  <si>
    <t>Stafford</t>
  </si>
  <si>
    <t>E07000198</t>
  </si>
  <si>
    <t>Staffordshire Moorlands</t>
  </si>
  <si>
    <t>E08000007</t>
  </si>
  <si>
    <t>Stockport</t>
  </si>
  <si>
    <t>E06000004</t>
  </si>
  <si>
    <t>Stockton-on-Tees</t>
  </si>
  <si>
    <t>E06000021</t>
  </si>
  <si>
    <t>Stoke-on-Trent</t>
  </si>
  <si>
    <t>E07000221</t>
  </si>
  <si>
    <t>Stratford-on-Avon</t>
  </si>
  <si>
    <t>E07000082</t>
  </si>
  <si>
    <t>Stroud</t>
  </si>
  <si>
    <t>E08000024</t>
  </si>
  <si>
    <t>Sunderland</t>
  </si>
  <si>
    <t>E07000113</t>
  </si>
  <si>
    <t>Swale</t>
  </si>
  <si>
    <t>E06000030</t>
  </si>
  <si>
    <t>Swindon</t>
  </si>
  <si>
    <t>E08000008</t>
  </si>
  <si>
    <t>Tameside</t>
  </si>
  <si>
    <t>E07000215</t>
  </si>
  <si>
    <t>Tandridge</t>
  </si>
  <si>
    <t>E07000045</t>
  </si>
  <si>
    <t>Teignbridge</t>
  </si>
  <si>
    <t>E06000020</t>
  </si>
  <si>
    <t>Telford and Wrekin</t>
  </si>
  <si>
    <t>E07000076</t>
  </si>
  <si>
    <t>Tendring</t>
  </si>
  <si>
    <t>E07000093</t>
  </si>
  <si>
    <t>Test Valley</t>
  </si>
  <si>
    <t>E07000083</t>
  </si>
  <si>
    <t>Tewkesbury</t>
  </si>
  <si>
    <t>E07000114</t>
  </si>
  <si>
    <t>Thanet</t>
  </si>
  <si>
    <t>E07000102</t>
  </si>
  <si>
    <t>Three Rivers</t>
  </si>
  <si>
    <t>E06000034</t>
  </si>
  <si>
    <t>Thurrock</t>
  </si>
  <si>
    <t>E07000115</t>
  </si>
  <si>
    <t>Tonbridge and Malling</t>
  </si>
  <si>
    <t>E06000027</t>
  </si>
  <si>
    <t>Torbay</t>
  </si>
  <si>
    <t>E07000046</t>
  </si>
  <si>
    <t>Torridge</t>
  </si>
  <si>
    <t>E08000009</t>
  </si>
  <si>
    <t>Trafford</t>
  </si>
  <si>
    <t>E07000116</t>
  </si>
  <si>
    <t>Tunbridge Wells</t>
  </si>
  <si>
    <t>E07000077</t>
  </si>
  <si>
    <t>Uttlesford</t>
  </si>
  <si>
    <t>E07000180</t>
  </si>
  <si>
    <t>Vale of White Horse</t>
  </si>
  <si>
    <t>E08000036</t>
  </si>
  <si>
    <t>Wakefield</t>
  </si>
  <si>
    <t>E08000030</t>
  </si>
  <si>
    <t>Walsall</t>
  </si>
  <si>
    <t>E06000007</t>
  </si>
  <si>
    <t>Warrington</t>
  </si>
  <si>
    <t>E07000222</t>
  </si>
  <si>
    <t>Warwick</t>
  </si>
  <si>
    <t>E07000103</t>
  </si>
  <si>
    <t>Watford</t>
  </si>
  <si>
    <t>E07000216</t>
  </si>
  <si>
    <t>Waverley</t>
  </si>
  <si>
    <t>E07000065</t>
  </si>
  <si>
    <t>Wealden</t>
  </si>
  <si>
    <t>E07000241</t>
  </si>
  <si>
    <t>Welwyn Hatfield</t>
  </si>
  <si>
    <t>E06000037</t>
  </si>
  <si>
    <t>West Berkshire</t>
  </si>
  <si>
    <t>E07000047</t>
  </si>
  <si>
    <t>West Devon</t>
  </si>
  <si>
    <t>E07000127</t>
  </si>
  <si>
    <t>West Lancashire</t>
  </si>
  <si>
    <t>E07000142</t>
  </si>
  <si>
    <t>West Lindsey</t>
  </si>
  <si>
    <t>E06000062</t>
  </si>
  <si>
    <t>West Northamptonshire</t>
  </si>
  <si>
    <t>E07000181</t>
  </si>
  <si>
    <t>West Oxfordshire</t>
  </si>
  <si>
    <t>E07000245</t>
  </si>
  <si>
    <t>West Suffolk</t>
  </si>
  <si>
    <t>E06000064</t>
  </si>
  <si>
    <t>Westmorland and Furness</t>
  </si>
  <si>
    <t>E08000010</t>
  </si>
  <si>
    <t>Wigan</t>
  </si>
  <si>
    <t>E06000054</t>
  </si>
  <si>
    <t>Wiltshire</t>
  </si>
  <si>
    <t>E07000094</t>
  </si>
  <si>
    <t>Winchester</t>
  </si>
  <si>
    <t>E08000015</t>
  </si>
  <si>
    <t>Wirral</t>
  </si>
  <si>
    <t>E07000217</t>
  </si>
  <si>
    <t>Woking</t>
  </si>
  <si>
    <t>E06000041</t>
  </si>
  <si>
    <t>Wokingham</t>
  </si>
  <si>
    <t>E08000031</t>
  </si>
  <si>
    <t>Wolverhampton</t>
  </si>
  <si>
    <t>E07000237</t>
  </si>
  <si>
    <t>Worcester</t>
  </si>
  <si>
    <t>E07000229</t>
  </si>
  <si>
    <t>Worthing</t>
  </si>
  <si>
    <t>E07000238</t>
  </si>
  <si>
    <t>Wychavon</t>
  </si>
  <si>
    <t>E07000128</t>
  </si>
  <si>
    <t>Wyre</t>
  </si>
  <si>
    <t>E07000239</t>
  </si>
  <si>
    <t>Wyre Forest</t>
  </si>
  <si>
    <t>E06000014</t>
  </si>
  <si>
    <t>York</t>
  </si>
  <si>
    <t>London Boroughs</t>
  </si>
  <si>
    <t>E09000006</t>
  </si>
  <si>
    <t>Bromley</t>
  </si>
  <si>
    <t>LON</t>
  </si>
  <si>
    <t>E09000001</t>
  </si>
  <si>
    <t>City of London</t>
  </si>
  <si>
    <t>E09000008</t>
  </si>
  <si>
    <t>Croydon</t>
  </si>
  <si>
    <t>E09000009</t>
  </si>
  <si>
    <t>Ealing</t>
  </si>
  <si>
    <t>E09000010</t>
  </si>
  <si>
    <t>Enfield</t>
  </si>
  <si>
    <t>E09000013</t>
  </si>
  <si>
    <t>Hammersmith and Fulham</t>
  </si>
  <si>
    <t>E09000014</t>
  </si>
  <si>
    <t>Haringey</t>
  </si>
  <si>
    <t>E09000023</t>
  </si>
  <si>
    <t>Lewisham</t>
  </si>
  <si>
    <t>E09000024</t>
  </si>
  <si>
    <t>Merton</t>
  </si>
  <si>
    <t>E09000025</t>
  </si>
  <si>
    <t>Newham</t>
  </si>
  <si>
    <t>E09000031</t>
  </si>
  <si>
    <t>Waltham Forest</t>
  </si>
  <si>
    <t>E09000032</t>
  </si>
  <si>
    <t>Wandsworth</t>
  </si>
  <si>
    <t>Region Totals</t>
  </si>
  <si>
    <t>E12000004</t>
  </si>
  <si>
    <t>East Midlands</t>
  </si>
  <si>
    <t>E12000006</t>
  </si>
  <si>
    <t>East of England</t>
  </si>
  <si>
    <t>E12000007</t>
  </si>
  <si>
    <t>London</t>
  </si>
  <si>
    <t>E12000001</t>
  </si>
  <si>
    <t>North East</t>
  </si>
  <si>
    <t>E12000002</t>
  </si>
  <si>
    <t>North West</t>
  </si>
  <si>
    <t>E12000008</t>
  </si>
  <si>
    <t>South East</t>
  </si>
  <si>
    <t>E12000009</t>
  </si>
  <si>
    <t>South West</t>
  </si>
  <si>
    <t>E12000005</t>
  </si>
  <si>
    <t>West Midlands</t>
  </si>
  <si>
    <t>E12000003</t>
  </si>
  <si>
    <t>Yorkshire and The Humber</t>
  </si>
  <si>
    <r>
      <t xml:space="preserve">ENGLAND </t>
    </r>
    <r>
      <rPr>
        <b/>
        <sz val="8"/>
        <color indexed="8"/>
        <rFont val="Arial"/>
        <family val="2"/>
      </rPr>
      <t>(Excluding non-Homes England London delivery)</t>
    </r>
  </si>
  <si>
    <t>Table 2b: Housing Starts on Site and Completions by Local Authority District and Tenure, England</t>
  </si>
  <si>
    <r>
      <t xml:space="preserve">(excluding Help to Buy and non-Homes England London delivery) 1 April 2023 - 31 March 2024 </t>
    </r>
    <r>
      <rPr>
        <b/>
        <vertAlign val="superscript"/>
        <sz val="12"/>
        <rFont val="Arial"/>
        <family val="2"/>
      </rPr>
      <t>1, 2</t>
    </r>
  </si>
  <si>
    <t/>
  </si>
  <si>
    <t>E07000068</t>
  </si>
  <si>
    <t>Brentwood</t>
  </si>
  <si>
    <t>E07000130</t>
  </si>
  <si>
    <t>Charnwood</t>
  </si>
  <si>
    <t>E07000226</t>
  </si>
  <si>
    <t>Crawley</t>
  </si>
  <si>
    <t>E07000098</t>
  </si>
  <si>
    <t>Hertsmere</t>
  </si>
  <si>
    <t>E07000227</t>
  </si>
  <si>
    <t>Horsham</t>
  </si>
  <si>
    <t>E07000075</t>
  </si>
  <si>
    <t>Rochford</t>
  </si>
  <si>
    <t>E07000212</t>
  </si>
  <si>
    <t>Runnymede</t>
  </si>
  <si>
    <t>E06000017</t>
  </si>
  <si>
    <t>Rutland</t>
  </si>
  <si>
    <t>E06000040</t>
  </si>
  <si>
    <t>Windsor and Maidenhead</t>
  </si>
  <si>
    <t>E09000002</t>
  </si>
  <si>
    <t>Barking and Dagenham</t>
  </si>
  <si>
    <t>E09000015</t>
  </si>
  <si>
    <t>Harrow</t>
  </si>
  <si>
    <t>E09000016</t>
  </si>
  <si>
    <t>Havering</t>
  </si>
  <si>
    <t>E09000021</t>
  </si>
  <si>
    <t>Kingston upon Thames</t>
  </si>
  <si>
    <t>E09000029</t>
  </si>
  <si>
    <t>Sutton</t>
  </si>
  <si>
    <r>
      <rPr>
        <vertAlign val="superscript"/>
        <sz val="10"/>
        <rFont val="Arial"/>
        <family val="2"/>
      </rPr>
      <t>R</t>
    </r>
    <r>
      <rPr>
        <sz val="10"/>
        <rFont val="Arial"/>
        <family val="2"/>
      </rPr>
      <t xml:space="preserve"> The figures published in the release of official statistics dated 27 June 2024 have been revised, including the addition of a new tenure column for Rent to Buy which was previously included in the Affordable Home Ownership column.</t>
    </r>
  </si>
  <si>
    <t>Table 2c: Housing Starts on Site and Completions by Local Authority District and Tenure, England</t>
  </si>
  <si>
    <r>
      <t xml:space="preserve">(excluding Help to Buy and non-Homes England London delivery) 1 April 2022 - 31 March 2023 </t>
    </r>
    <r>
      <rPr>
        <b/>
        <vertAlign val="superscript"/>
        <sz val="12"/>
        <rFont val="Arial"/>
        <family val="2"/>
      </rPr>
      <t>1, 2</t>
    </r>
  </si>
  <si>
    <t>ONS code (2022/23)</t>
  </si>
  <si>
    <r>
      <t xml:space="preserve">Local Authority Name (2022/23) </t>
    </r>
    <r>
      <rPr>
        <b/>
        <vertAlign val="superscript"/>
        <sz val="10"/>
        <rFont val="Arial"/>
        <family val="2"/>
      </rPr>
      <t>26</t>
    </r>
  </si>
  <si>
    <t>ONS code (Current)</t>
  </si>
  <si>
    <r>
      <t xml:space="preserve">Local Authority Name (Current) </t>
    </r>
    <r>
      <rPr>
        <b/>
        <vertAlign val="superscript"/>
        <sz val="10"/>
        <rFont val="Arial"/>
        <family val="2"/>
      </rPr>
      <t>26</t>
    </r>
  </si>
  <si>
    <t>E07000026</t>
  </si>
  <si>
    <t>Allerdale</t>
  </si>
  <si>
    <t>E07000028</t>
  </si>
  <si>
    <t>Carlisle</t>
  </si>
  <si>
    <t>E07000029</t>
  </si>
  <si>
    <t>Copeland</t>
  </si>
  <si>
    <t>E07000163</t>
  </si>
  <si>
    <t>Craven</t>
  </si>
  <si>
    <t>E07000030</t>
  </si>
  <si>
    <t>Eden</t>
  </si>
  <si>
    <t>E07000164</t>
  </si>
  <si>
    <t>Hambleton</t>
  </si>
  <si>
    <t>E07000165</t>
  </si>
  <si>
    <t>Harrogate</t>
  </si>
  <si>
    <t>E06000053</t>
  </si>
  <si>
    <t>Isles of Scilly</t>
  </si>
  <si>
    <t>Kingston Upon Hull</t>
  </si>
  <si>
    <t>E07000187</t>
  </si>
  <si>
    <t>Mendip</t>
  </si>
  <si>
    <t>E07000166</t>
  </si>
  <si>
    <t>Richmondshire</t>
  </si>
  <si>
    <t>E07000167</t>
  </si>
  <si>
    <t>Ryedale</t>
  </si>
  <si>
    <t>E07000168</t>
  </si>
  <si>
    <t>Scarborough</t>
  </si>
  <si>
    <t>E07000188</t>
  </si>
  <si>
    <t>Sedgemoor</t>
  </si>
  <si>
    <t>E07000169</t>
  </si>
  <si>
    <t>Selby</t>
  </si>
  <si>
    <t>E07000246</t>
  </si>
  <si>
    <t>Somerset West and Taunton</t>
  </si>
  <si>
    <t>E07000031</t>
  </si>
  <si>
    <t>South Lakeland</t>
  </si>
  <si>
    <t>E07000189</t>
  </si>
  <si>
    <t>South Somerset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</si>
</sst>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dd\ mmmm\ yyyy;@"/>
    <numFmt numFmtId="165" formatCode="0.0%"/>
  </numFmts>
  <fonts count="29" x14ac:knownFonts="1">
    <font>
      <sz val="10"/>
      <name val="Arial"/>
      <family val="2"/>
    </font>
    <font>
      <sz val="11"/>
      <color theme="1"/>
      <name val="Aptos Narrow"/>
      <family val="2"/>
      <scheme val="minor"/>
    </font>
    <font>
      <sz val="10"/>
      <name val="Arial"/>
      <family val="2"/>
    </font>
    <font>
      <sz val="14"/>
      <color rgb="FF000000"/>
      <name val="Arial"/>
      <family val="2"/>
    </font>
    <font>
      <sz val="10"/>
      <color rgb="FF00857E"/>
      <name val="Arial"/>
      <family val="2"/>
    </font>
    <font>
      <sz val="10"/>
      <name val="Calibri"/>
      <family val="2"/>
    </font>
    <font>
      <sz val="28"/>
      <color rgb="FF000000"/>
      <name val="Calibri"/>
      <family val="2"/>
    </font>
    <font>
      <sz val="28"/>
      <color rgb="FF006C7D"/>
      <name val="Calibri"/>
      <family val="2"/>
    </font>
    <font>
      <sz val="18"/>
      <color rgb="FF006C7D"/>
      <name val="Calibri"/>
      <family val="2"/>
    </font>
    <font>
      <sz val="12"/>
      <color rgb="FF000000"/>
      <name val="Calibri"/>
      <family val="2"/>
    </font>
    <font>
      <b/>
      <u/>
      <sz val="10"/>
      <name val="Arial"/>
      <family val="2"/>
    </font>
    <font>
      <vertAlign val="superscript"/>
      <sz val="10"/>
      <name val="Arial"/>
      <family val="2"/>
    </font>
    <font>
      <sz val="10"/>
      <color indexed="8"/>
      <name val="Arial"/>
      <family val="2"/>
    </font>
    <font>
      <sz val="10"/>
      <color theme="1"/>
      <name val="Arial"/>
      <family val="2"/>
    </font>
    <font>
      <u/>
      <sz val="10"/>
      <color indexed="12"/>
      <name val="Arial"/>
      <family val="2"/>
    </font>
    <font>
      <b/>
      <sz val="14"/>
      <name val="Arial"/>
      <family val="2"/>
    </font>
    <font>
      <b/>
      <sz val="10"/>
      <name val="Arial"/>
      <family val="2"/>
    </font>
    <font>
      <b/>
      <sz val="12"/>
      <name val="Arial"/>
      <family val="2"/>
    </font>
    <font>
      <b/>
      <sz val="12"/>
      <color indexed="8"/>
      <name val="Arial"/>
      <family val="2"/>
    </font>
    <font>
      <b/>
      <vertAlign val="superscript"/>
      <sz val="12"/>
      <name val="Arial"/>
      <family val="2"/>
    </font>
    <font>
      <b/>
      <sz val="10"/>
      <color theme="0"/>
      <name val="Arial"/>
      <family val="2"/>
    </font>
    <font>
      <b/>
      <vertAlign val="superscript"/>
      <sz val="10"/>
      <color theme="0"/>
      <name val="Arial"/>
      <family val="2"/>
    </font>
    <font>
      <b/>
      <vertAlign val="superscript"/>
      <sz val="10"/>
      <name val="Arial"/>
      <family val="2"/>
    </font>
    <font>
      <i/>
      <sz val="10"/>
      <name val="Arial"/>
      <family val="2"/>
    </font>
    <font>
      <vertAlign val="superscript"/>
      <sz val="10"/>
      <color rgb="FFFF0000"/>
      <name val="Arial"/>
      <family val="2"/>
    </font>
    <font>
      <sz val="10"/>
      <color rgb="FFFF0000"/>
      <name val="Arial"/>
      <family val="2"/>
    </font>
    <font>
      <sz val="8"/>
      <name val="Arial"/>
      <family val="2"/>
    </font>
    <font>
      <b/>
      <sz val="10"/>
      <color theme="1"/>
      <name val="Arial"/>
      <family val="2"/>
    </font>
    <font>
      <b/>
      <sz val="8"/>
      <color indexed="8"/>
      <name val="Arial"/>
      <family val="2"/>
    </font>
  </fonts>
  <fills count="5">
    <fill>
      <patternFill patternType="none"/>
    </fill>
    <fill>
      <patternFill patternType="gray125"/>
    </fill>
    <fill>
      <patternFill patternType="solid">
        <fgColor rgb="FF009590"/>
        <bgColor indexed="64"/>
      </patternFill>
    </fill>
    <fill>
      <patternFill patternType="solid">
        <fgColor rgb="FFD9D9D9"/>
        <bgColor indexed="64"/>
      </patternFill>
    </fill>
    <fill>
      <patternFill patternType="solid">
        <fgColor theme="0" tint="-0.14999847407452621"/>
        <bgColor indexed="64"/>
      </patternFill>
    </fill>
  </fills>
  <borders count="12">
    <border>
      <left/>
      <right/>
      <top/>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auto="1"/>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s>
  <cellStyleXfs count="4">
    <xf numFmtId="0" fontId="0" fillId="0" borderId="0"/>
    <xf numFmtId="9" fontId="2" fillId="0" borderId="0" applyFont="0" applyFill="0" applyBorder="0" applyAlignment="0" applyProtection="0"/>
    <xf numFmtId="0" fontId="14" fillId="0" borderId="0" applyNumberFormat="0" applyFill="0" applyBorder="0" applyAlignment="0" applyProtection="0">
      <alignment vertical="top"/>
      <protection locked="0"/>
    </xf>
    <xf numFmtId="0" fontId="1" fillId="0" borderId="0"/>
  </cellStyleXfs>
  <cellXfs count="112">
    <xf numFmtId="0" fontId="0" fillId="0" borderId="0" xfId="0"/>
    <xf numFmtId="0" fontId="3" fillId="0" borderId="0" xfId="0" applyFont="1" applyAlignment="1">
      <alignment horizontal="right" vertical="center"/>
    </xf>
    <xf numFmtId="0" fontId="4" fillId="0" borderId="0" xfId="0" applyFont="1"/>
    <xf numFmtId="0" fontId="5" fillId="0" borderId="0" xfId="0" applyFont="1"/>
    <xf numFmtId="0" fontId="10" fillId="0" borderId="0" xfId="0" applyFont="1" applyAlignment="1">
      <alignment vertical="center"/>
    </xf>
    <xf numFmtId="0" fontId="0" fillId="0" borderId="0" xfId="0" applyAlignment="1">
      <alignment vertical="center"/>
    </xf>
    <xf numFmtId="0" fontId="11" fillId="0" borderId="0" xfId="0" applyFont="1" applyAlignment="1">
      <alignment horizontal="left" vertical="top"/>
    </xf>
    <xf numFmtId="0" fontId="12" fillId="0" borderId="0" xfId="0" applyFont="1" applyAlignment="1">
      <alignment vertical="top" wrapText="1"/>
    </xf>
    <xf numFmtId="0" fontId="13" fillId="0" borderId="0" xfId="0" applyFont="1" applyAlignment="1">
      <alignment vertical="center" wrapText="1"/>
    </xf>
    <xf numFmtId="0" fontId="13" fillId="0" borderId="0" xfId="0" applyFont="1" applyAlignment="1">
      <alignment vertical="top" wrapText="1"/>
    </xf>
    <xf numFmtId="0" fontId="0" fillId="0" borderId="0" xfId="0" applyAlignment="1">
      <alignment vertical="top" wrapText="1"/>
    </xf>
    <xf numFmtId="0" fontId="14" fillId="0" borderId="0" xfId="2" applyFill="1" applyAlignment="1" applyProtection="1">
      <alignment wrapText="1"/>
    </xf>
    <xf numFmtId="0" fontId="0" fillId="0" borderId="0" xfId="0" applyAlignment="1">
      <alignment vertical="center" wrapText="1"/>
    </xf>
    <xf numFmtId="0" fontId="14" fillId="0" borderId="0" xfId="2" applyFill="1" applyAlignment="1" applyProtection="1">
      <alignment vertical="top"/>
    </xf>
    <xf numFmtId="0" fontId="0" fillId="0" borderId="0" xfId="0" quotePrefix="1" applyAlignment="1">
      <alignment vertical="top" wrapText="1"/>
    </xf>
    <xf numFmtId="0" fontId="2" fillId="0" borderId="0" xfId="0" applyFont="1" applyAlignment="1">
      <alignment vertical="center" wrapText="1"/>
    </xf>
    <xf numFmtId="0" fontId="11" fillId="0" borderId="0" xfId="0" applyFont="1" applyAlignment="1">
      <alignment vertical="top" wrapText="1"/>
    </xf>
    <xf numFmtId="0" fontId="2" fillId="0" borderId="0" xfId="0" applyFont="1"/>
    <xf numFmtId="0" fontId="0" fillId="0" borderId="0" xfId="0" applyAlignment="1">
      <alignment vertical="top"/>
    </xf>
    <xf numFmtId="164" fontId="0" fillId="0" borderId="0" xfId="0" applyNumberFormat="1" applyAlignment="1">
      <alignment horizontal="left" vertical="top"/>
    </xf>
    <xf numFmtId="164" fontId="0" fillId="0" borderId="0" xfId="0" applyNumberFormat="1" applyAlignment="1">
      <alignment horizontal="left" vertical="center"/>
    </xf>
    <xf numFmtId="0" fontId="11" fillId="0" borderId="0" xfId="0" applyFont="1" applyAlignment="1">
      <alignment horizontal="left"/>
    </xf>
    <xf numFmtId="164" fontId="0" fillId="0" borderId="0" xfId="0" applyNumberFormat="1" applyAlignment="1">
      <alignment horizontal="right"/>
    </xf>
    <xf numFmtId="0" fontId="15" fillId="0" borderId="0" xfId="0" applyFont="1"/>
    <xf numFmtId="0" fontId="16" fillId="0" borderId="0" xfId="0" applyFont="1" applyAlignment="1">
      <alignment vertical="center"/>
    </xf>
    <xf numFmtId="0" fontId="17" fillId="0" borderId="0" xfId="0" applyFont="1"/>
    <xf numFmtId="0" fontId="0" fillId="0" borderId="0" xfId="0" applyAlignment="1">
      <alignment wrapText="1"/>
    </xf>
    <xf numFmtId="0" fontId="0" fillId="3" borderId="0" xfId="0" applyFill="1"/>
    <xf numFmtId="0" fontId="0" fillId="3" borderId="0" xfId="0" applyFill="1" applyAlignment="1">
      <alignment horizontal="center" vertical="center" wrapText="1"/>
    </xf>
    <xf numFmtId="0" fontId="16" fillId="3" borderId="0" xfId="0" applyFont="1" applyFill="1" applyAlignment="1">
      <alignment horizontal="center" vertical="center" wrapText="1"/>
    </xf>
    <xf numFmtId="0" fontId="0" fillId="0" borderId="3" xfId="0" applyBorder="1"/>
    <xf numFmtId="0" fontId="0" fillId="3" borderId="3" xfId="0" applyFill="1" applyBorder="1" applyAlignment="1">
      <alignment horizontal="center" wrapText="1"/>
    </xf>
    <xf numFmtId="0" fontId="0" fillId="3" borderId="4" xfId="0" applyFill="1" applyBorder="1" applyAlignment="1">
      <alignment horizontal="center" wrapText="1"/>
    </xf>
    <xf numFmtId="0" fontId="0" fillId="3" borderId="5" xfId="0" applyFill="1" applyBorder="1" applyAlignment="1">
      <alignment horizontal="center" wrapText="1"/>
    </xf>
    <xf numFmtId="0" fontId="16" fillId="3" borderId="3" xfId="0" applyFont="1" applyFill="1" applyBorder="1" applyAlignment="1">
      <alignment horizontal="center" wrapText="1"/>
    </xf>
    <xf numFmtId="0" fontId="11" fillId="0" borderId="3" xfId="0" applyFont="1" applyBorder="1" applyAlignment="1">
      <alignment horizontal="left"/>
    </xf>
    <xf numFmtId="0" fontId="16" fillId="0" borderId="0" xfId="0" applyFont="1" applyAlignment="1">
      <alignment vertical="top"/>
    </xf>
    <xf numFmtId="15" fontId="23" fillId="0" borderId="0" xfId="0" applyNumberFormat="1" applyFont="1"/>
    <xf numFmtId="3" fontId="0" fillId="0" borderId="0" xfId="0" applyNumberFormat="1" applyAlignment="1">
      <alignment horizontal="right"/>
    </xf>
    <xf numFmtId="3" fontId="11" fillId="0" borderId="0" xfId="0" applyNumberFormat="1" applyFont="1" applyAlignment="1">
      <alignment horizontal="left"/>
    </xf>
    <xf numFmtId="0" fontId="11" fillId="0" borderId="0" xfId="0" quotePrefix="1" applyFont="1" applyAlignment="1">
      <alignment horizontal="left"/>
    </xf>
    <xf numFmtId="0" fontId="0" fillId="0" borderId="0" xfId="0" applyAlignment="1">
      <alignment horizontal="left" indent="2"/>
    </xf>
    <xf numFmtId="3" fontId="2" fillId="0" borderId="0" xfId="0" applyNumberFormat="1" applyFont="1" applyAlignment="1">
      <alignment horizontal="right"/>
    </xf>
    <xf numFmtId="3" fontId="16" fillId="0" borderId="0" xfId="0" applyNumberFormat="1" applyFont="1" applyAlignment="1">
      <alignment horizontal="right"/>
    </xf>
    <xf numFmtId="0" fontId="16" fillId="0" borderId="0" xfId="0" applyFont="1" applyAlignment="1">
      <alignment horizontal="right"/>
    </xf>
    <xf numFmtId="3" fontId="0" fillId="0" borderId="0" xfId="0" applyNumberFormat="1"/>
    <xf numFmtId="0" fontId="16" fillId="0" borderId="0" xfId="0" applyFont="1"/>
    <xf numFmtId="0" fontId="16" fillId="0" borderId="3" xfId="0" applyFont="1" applyBorder="1"/>
    <xf numFmtId="3" fontId="16" fillId="0" borderId="3" xfId="0" applyNumberFormat="1" applyFont="1" applyBorder="1" applyAlignment="1">
      <alignment horizontal="right"/>
    </xf>
    <xf numFmtId="3" fontId="11" fillId="0" borderId="3" xfId="0" applyNumberFormat="1" applyFont="1" applyBorder="1" applyAlignment="1">
      <alignment horizontal="left"/>
    </xf>
    <xf numFmtId="3" fontId="0" fillId="0" borderId="6" xfId="0" applyNumberFormat="1" applyBorder="1"/>
    <xf numFmtId="0" fontId="0" fillId="0" borderId="6" xfId="0" applyBorder="1"/>
    <xf numFmtId="0" fontId="11" fillId="0" borderId="6" xfId="0" applyFont="1" applyBorder="1" applyAlignment="1">
      <alignment horizontal="left"/>
    </xf>
    <xf numFmtId="0" fontId="2" fillId="0" borderId="0" xfId="0" applyFont="1" applyAlignment="1">
      <alignment horizontal="right"/>
    </xf>
    <xf numFmtId="0" fontId="0" fillId="0" borderId="0" xfId="0" applyAlignment="1">
      <alignment horizontal="right"/>
    </xf>
    <xf numFmtId="9" fontId="11" fillId="0" borderId="0" xfId="1" applyFont="1" applyFill="1" applyAlignment="1">
      <alignment horizontal="left"/>
    </xf>
    <xf numFmtId="165" fontId="11" fillId="0" borderId="0" xfId="1" applyNumberFormat="1" applyFont="1" applyFill="1" applyAlignment="1">
      <alignment horizontal="left"/>
    </xf>
    <xf numFmtId="0" fontId="2" fillId="0" borderId="0" xfId="0" applyFont="1" applyAlignment="1">
      <alignment horizontal="left" indent="2"/>
    </xf>
    <xf numFmtId="0" fontId="16" fillId="0" borderId="6" xfId="0" applyFont="1" applyBorder="1"/>
    <xf numFmtId="3" fontId="16" fillId="0" borderId="6" xfId="0" applyNumberFormat="1" applyFont="1" applyBorder="1" applyAlignment="1">
      <alignment horizontal="right"/>
    </xf>
    <xf numFmtId="3" fontId="11" fillId="0" borderId="6" xfId="0" applyNumberFormat="1" applyFont="1" applyBorder="1" applyAlignment="1">
      <alignment horizontal="left"/>
    </xf>
    <xf numFmtId="0" fontId="10" fillId="0" borderId="0" xfId="0" applyFont="1"/>
    <xf numFmtId="0" fontId="16" fillId="0" borderId="0" xfId="0" quotePrefix="1" applyFont="1"/>
    <xf numFmtId="3" fontId="26" fillId="0" borderId="0" xfId="0" applyNumberFormat="1" applyFont="1" applyAlignment="1">
      <alignment horizontal="right" vertical="center" wrapText="1"/>
    </xf>
    <xf numFmtId="3" fontId="0" fillId="0" borderId="6" xfId="0" applyNumberFormat="1" applyBorder="1" applyAlignment="1">
      <alignment horizontal="right"/>
    </xf>
    <xf numFmtId="0" fontId="26" fillId="0" borderId="0" xfId="0" applyFont="1" applyAlignment="1">
      <alignment horizontal="center" vertical="center" wrapText="1"/>
    </xf>
    <xf numFmtId="0" fontId="0" fillId="0" borderId="0" xfId="0" applyAlignment="1">
      <alignment horizontal="left"/>
    </xf>
    <xf numFmtId="0" fontId="0" fillId="0" borderId="0" xfId="0" applyAlignment="1" applyProtection="1">
      <alignment horizontal="right" vertical="center" wrapText="1" readingOrder="1"/>
      <protection locked="0"/>
    </xf>
    <xf numFmtId="0" fontId="16" fillId="4" borderId="0" xfId="0" applyFont="1" applyFill="1" applyAlignment="1" applyProtection="1">
      <alignment horizontal="center" vertical="center" wrapText="1" readingOrder="1"/>
      <protection locked="0"/>
    </xf>
    <xf numFmtId="0" fontId="16" fillId="4" borderId="0" xfId="0" applyFont="1" applyFill="1" applyAlignment="1" applyProtection="1">
      <alignment vertical="top" wrapText="1" readingOrder="1"/>
      <protection locked="0"/>
    </xf>
    <xf numFmtId="0" fontId="16" fillId="4" borderId="0" xfId="0" applyFont="1" applyFill="1" applyAlignment="1">
      <alignment wrapText="1" readingOrder="1"/>
    </xf>
    <xf numFmtId="0" fontId="16" fillId="4" borderId="0" xfId="0" applyFont="1" applyFill="1" applyAlignment="1" applyProtection="1">
      <alignment vertical="top" wrapText="1"/>
      <protection locked="0"/>
    </xf>
    <xf numFmtId="0" fontId="16" fillId="4" borderId="0" xfId="0" applyFont="1" applyFill="1"/>
    <xf numFmtId="0" fontId="16" fillId="0" borderId="7" xfId="0" applyFont="1" applyBorder="1" applyAlignment="1">
      <alignment horizontal="center" vertical="center"/>
    </xf>
    <xf numFmtId="0" fontId="16" fillId="0" borderId="7" xfId="0" applyFont="1" applyBorder="1" applyAlignment="1">
      <alignment horizontal="center" vertical="center" wrapText="1"/>
    </xf>
    <xf numFmtId="0" fontId="0" fillId="3" borderId="7" xfId="0" applyFill="1" applyBorder="1" applyAlignment="1" applyProtection="1">
      <alignment horizontal="center" wrapText="1" readingOrder="1"/>
      <protection locked="0"/>
    </xf>
    <xf numFmtId="0" fontId="0" fillId="3" borderId="8" xfId="0" applyFill="1" applyBorder="1" applyAlignment="1" applyProtection="1">
      <alignment horizontal="center" wrapText="1" readingOrder="1"/>
      <protection locked="0"/>
    </xf>
    <xf numFmtId="0" fontId="0" fillId="3" borderId="9" xfId="0" applyFill="1" applyBorder="1" applyAlignment="1" applyProtection="1">
      <alignment horizontal="center" wrapText="1" readingOrder="1"/>
      <protection locked="0"/>
    </xf>
    <xf numFmtId="0" fontId="0" fillId="3" borderId="7" xfId="0" applyFill="1" applyBorder="1" applyAlignment="1">
      <alignment horizontal="center" wrapText="1"/>
    </xf>
    <xf numFmtId="0" fontId="16" fillId="3" borderId="7" xfId="0" applyFont="1" applyFill="1" applyBorder="1" applyAlignment="1">
      <alignment horizontal="center" wrapText="1"/>
    </xf>
    <xf numFmtId="0" fontId="16" fillId="3" borderId="7" xfId="0" applyFont="1" applyFill="1" applyBorder="1" applyAlignment="1" applyProtection="1">
      <alignment horizontal="center" wrapText="1" readingOrder="1"/>
      <protection locked="0"/>
    </xf>
    <xf numFmtId="0" fontId="0" fillId="0" borderId="7" xfId="0" applyBorder="1" applyAlignment="1" applyProtection="1">
      <alignment horizontal="center" wrapText="1" readingOrder="1"/>
      <protection locked="0"/>
    </xf>
    <xf numFmtId="0" fontId="10" fillId="0" borderId="10" xfId="0" applyFont="1" applyBorder="1" applyAlignment="1">
      <alignment vertical="center"/>
    </xf>
    <xf numFmtId="0" fontId="10" fillId="0" borderId="10" xfId="0" applyFont="1" applyBorder="1" applyAlignment="1">
      <alignment vertical="center" wrapText="1"/>
    </xf>
    <xf numFmtId="0" fontId="13" fillId="0" borderId="0" xfId="3" applyFont="1"/>
    <xf numFmtId="3" fontId="16" fillId="0" borderId="0" xfId="0" applyNumberFormat="1" applyFont="1"/>
    <xf numFmtId="3" fontId="16" fillId="0" borderId="11" xfId="0" applyNumberFormat="1" applyFont="1" applyBorder="1"/>
    <xf numFmtId="3" fontId="16" fillId="0" borderId="11" xfId="0" applyNumberFormat="1" applyFont="1" applyBorder="1" applyAlignment="1">
      <alignment horizontal="right"/>
    </xf>
    <xf numFmtId="0" fontId="0" fillId="0" borderId="0" xfId="0" applyAlignment="1">
      <alignment horizontal="left" vertical="center" wrapText="1"/>
    </xf>
    <xf numFmtId="0" fontId="27" fillId="0" borderId="0" xfId="0" applyFont="1"/>
    <xf numFmtId="0" fontId="11" fillId="0" borderId="0" xfId="0" applyFont="1"/>
    <xf numFmtId="3" fontId="2" fillId="0" borderId="0" xfId="0" applyNumberFormat="1" applyFont="1"/>
    <xf numFmtId="0" fontId="16" fillId="0" borderId="11" xfId="0" applyFont="1" applyBorder="1" applyAlignment="1">
      <alignment horizontal="right"/>
    </xf>
    <xf numFmtId="0" fontId="2" fillId="0" borderId="0" xfId="0" applyFont="1" applyAlignment="1">
      <alignment horizontal="left" vertical="center" wrapText="1"/>
    </xf>
    <xf numFmtId="3" fontId="11" fillId="0" borderId="0" xfId="0" applyNumberFormat="1" applyFont="1"/>
    <xf numFmtId="0" fontId="2" fillId="0" borderId="0" xfId="0" applyFont="1" applyAlignment="1" applyProtection="1">
      <alignment horizontal="right" vertical="center" wrapText="1" readingOrder="1"/>
      <protection locked="0"/>
    </xf>
    <xf numFmtId="0" fontId="6" fillId="0" borderId="0" xfId="0" applyFont="1" applyAlignment="1">
      <alignment vertical="center"/>
    </xf>
    <xf numFmtId="0" fontId="7" fillId="0" borderId="0" xfId="0" applyFont="1" applyAlignment="1">
      <alignment vertical="center"/>
    </xf>
    <xf numFmtId="0" fontId="8" fillId="0" borderId="0" xfId="0" applyFont="1"/>
    <xf numFmtId="0" fontId="9" fillId="0" borderId="0" xfId="0" applyFont="1" applyAlignment="1">
      <alignment vertical="center"/>
    </xf>
    <xf numFmtId="0" fontId="5" fillId="0" borderId="0" xfId="0" applyFont="1" applyAlignment="1">
      <alignment vertical="center"/>
    </xf>
    <xf numFmtId="0" fontId="10" fillId="0" borderId="0" xfId="0" applyFont="1" applyAlignment="1">
      <alignment vertical="center"/>
    </xf>
    <xf numFmtId="0" fontId="20" fillId="2" borderId="0" xfId="0" applyFont="1" applyFill="1" applyAlignment="1">
      <alignment horizontal="center"/>
    </xf>
    <xf numFmtId="0" fontId="20" fillId="2" borderId="0" xfId="0" applyFont="1" applyFill="1" applyAlignment="1">
      <alignment horizontal="center" wrapText="1"/>
    </xf>
    <xf numFmtId="0" fontId="0" fillId="3" borderId="1" xfId="0" applyFill="1" applyBorder="1" applyAlignment="1">
      <alignment horizontal="center" vertical="center" wrapText="1"/>
    </xf>
    <xf numFmtId="0" fontId="0" fillId="3" borderId="0" xfId="0" applyFill="1" applyAlignment="1">
      <alignment horizontal="center" vertical="center" wrapText="1"/>
    </xf>
    <xf numFmtId="0" fontId="0" fillId="3" borderId="2" xfId="0" applyFill="1" applyBorder="1" applyAlignment="1">
      <alignment horizontal="center" vertical="center" wrapText="1"/>
    </xf>
    <xf numFmtId="0" fontId="20" fillId="2" borderId="0" xfId="0" applyFont="1" applyFill="1" applyAlignment="1" applyProtection="1">
      <alignment horizontal="center" vertical="center" wrapText="1" readingOrder="1"/>
      <protection locked="0"/>
    </xf>
    <xf numFmtId="0" fontId="20" fillId="2" borderId="0" xfId="0" applyFont="1" applyFill="1" applyAlignment="1" applyProtection="1">
      <alignment vertical="top" wrapText="1" readingOrder="1"/>
      <protection locked="0"/>
    </xf>
    <xf numFmtId="0" fontId="20" fillId="2" borderId="0" xfId="0" applyFont="1" applyFill="1" applyAlignment="1">
      <alignment wrapText="1" readingOrder="1"/>
    </xf>
    <xf numFmtId="0" fontId="20" fillId="2" borderId="0" xfId="0" applyFont="1" applyFill="1" applyAlignment="1" applyProtection="1">
      <alignment vertical="top" wrapText="1"/>
      <protection locked="0"/>
    </xf>
    <xf numFmtId="0" fontId="20" fillId="2" borderId="0" xfId="0" applyFont="1" applyFill="1"/>
  </cellXfs>
  <cellStyles count="4">
    <cellStyle name="Hyperlink" xfId="2" builtinId="8"/>
    <cellStyle name="Normal" xfId="0" builtinId="0"/>
    <cellStyle name="Normal 5" xfId="3" xr:uid="{0B21CD31-0EC0-43EF-BB7B-413A70479E1B}"/>
    <cellStyle name="Percent" xfId="1" builtinId="5"/>
  </cellStyles>
  <dxfs count="288">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28</xdr:row>
      <xdr:rowOff>106926</xdr:rowOff>
    </xdr:from>
    <xdr:to>
      <xdr:col>14</xdr:col>
      <xdr:colOff>600075</xdr:colOff>
      <xdr:row>35</xdr:row>
      <xdr:rowOff>122555</xdr:rowOff>
    </xdr:to>
    <xdr:pic>
      <xdr:nvPicPr>
        <xdr:cNvPr id="3" name="Picture 2">
          <a:extLst>
            <a:ext uri="{FF2B5EF4-FFF2-40B4-BE49-F238E27FC236}">
              <a16:creationId xmlns:a16="http://schemas.microsoft.com/office/drawing/2014/main" id="{4CEE3D0A-B86E-4646-A650-B661175234C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 y="5545701"/>
          <a:ext cx="9109075" cy="1149104"/>
        </a:xfrm>
        <a:prstGeom prst="rect">
          <a:avLst/>
        </a:prstGeom>
      </xdr:spPr>
    </xdr:pic>
    <xdr:clientData/>
  </xdr:twoCellAnchor>
  <xdr:twoCellAnchor editAs="oneCell">
    <xdr:from>
      <xdr:col>11</xdr:col>
      <xdr:colOff>584200</xdr:colOff>
      <xdr:row>4</xdr:row>
      <xdr:rowOff>139700</xdr:rowOff>
    </xdr:from>
    <xdr:to>
      <xdr:col>13</xdr:col>
      <xdr:colOff>358140</xdr:colOff>
      <xdr:row>11</xdr:row>
      <xdr:rowOff>21590</xdr:rowOff>
    </xdr:to>
    <xdr:pic>
      <xdr:nvPicPr>
        <xdr:cNvPr id="4" name="Graphic 4" descr="Badge for accredited official statistics">
          <a:extLst>
            <a:ext uri="{FF2B5EF4-FFF2-40B4-BE49-F238E27FC236}">
              <a16:creationId xmlns:a16="http://schemas.microsoft.com/office/drawing/2014/main" id="{4DA5A538-C87F-4A62-AA2F-00CE97F7ACC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289800" y="854075"/>
          <a:ext cx="993140" cy="1015365"/>
        </a:xfrm>
        <a:prstGeom prst="rect">
          <a:avLst/>
        </a:prstGeom>
      </xdr:spPr>
    </xdr:pic>
    <xdr:clientData/>
  </xdr:twoCellAnchor>
  <xdr:twoCellAnchor editAs="oneCell">
    <xdr:from>
      <xdr:col>0</xdr:col>
      <xdr:colOff>123825</xdr:colOff>
      <xdr:row>0</xdr:row>
      <xdr:rowOff>95249</xdr:rowOff>
    </xdr:from>
    <xdr:to>
      <xdr:col>2</xdr:col>
      <xdr:colOff>454935</xdr:colOff>
      <xdr:row>9</xdr:row>
      <xdr:rowOff>83249</xdr:rowOff>
    </xdr:to>
    <xdr:pic>
      <xdr:nvPicPr>
        <xdr:cNvPr id="5" name="Picture 4" descr="Homes England">
          <a:extLst>
            <a:ext uri="{FF2B5EF4-FFF2-40B4-BE49-F238E27FC236}">
              <a16:creationId xmlns:a16="http://schemas.microsoft.com/office/drawing/2014/main" id="{683D3648-8076-4C0A-FE78-3D51EE27C0A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123825" y="95249"/>
          <a:ext cx="1550310" cy="15120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uidance/first-homes" TargetMode="External"/><Relationship Id="rId1" Type="http://schemas.openxmlformats.org/officeDocument/2006/relationships/hyperlink" Target="https://www.gov.uk/government/collections/housing-statistic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9E874-037F-416D-91E9-1BC0913952F9}">
  <dimension ref="B2:O22"/>
  <sheetViews>
    <sheetView showGridLines="0" zoomScaleNormal="100" workbookViewId="0"/>
  </sheetViews>
  <sheetFormatPr defaultRowHeight="12.5" x14ac:dyDescent="0.25"/>
  <sheetData>
    <row r="2" spans="2:15" ht="17.5" x14ac:dyDescent="0.25">
      <c r="O2" s="1" t="s">
        <v>0</v>
      </c>
    </row>
    <row r="12" spans="2:15" x14ac:dyDescent="0.25">
      <c r="I12" s="2"/>
    </row>
    <row r="13" spans="2:15" ht="36" x14ac:dyDescent="0.3">
      <c r="B13" s="3"/>
      <c r="C13" s="96" t="s">
        <v>1</v>
      </c>
      <c r="D13" s="96"/>
      <c r="E13" s="96"/>
      <c r="F13" s="96"/>
      <c r="G13" s="96"/>
      <c r="H13" s="96"/>
      <c r="I13" s="96"/>
      <c r="J13" s="96"/>
      <c r="K13" s="96"/>
    </row>
    <row r="14" spans="2:15" ht="36" x14ac:dyDescent="0.3">
      <c r="B14" s="3"/>
      <c r="C14" s="97" t="s">
        <v>2</v>
      </c>
      <c r="D14" s="97"/>
      <c r="E14" s="97"/>
      <c r="F14" s="97"/>
      <c r="G14" s="97"/>
      <c r="H14" s="97"/>
      <c r="I14" s="97"/>
      <c r="J14" s="97"/>
      <c r="K14" s="97"/>
    </row>
    <row r="15" spans="2:15" ht="23.5" x14ac:dyDescent="0.55000000000000004">
      <c r="B15" s="3"/>
      <c r="C15" s="98" t="s">
        <v>3</v>
      </c>
      <c r="D15" s="98"/>
      <c r="E15" s="98"/>
      <c r="F15" s="98"/>
      <c r="G15" s="98"/>
      <c r="H15" s="98"/>
      <c r="I15" s="98"/>
      <c r="J15" s="98"/>
      <c r="K15" s="98"/>
    </row>
    <row r="16" spans="2:15" ht="13" x14ac:dyDescent="0.3">
      <c r="B16" s="3"/>
      <c r="C16" s="3"/>
      <c r="D16" s="3"/>
      <c r="E16" s="3"/>
      <c r="F16" s="3"/>
      <c r="G16" s="3"/>
      <c r="H16" s="3"/>
      <c r="I16" s="3"/>
      <c r="J16" s="3"/>
      <c r="K16" s="3"/>
    </row>
    <row r="17" spans="2:11" ht="13" x14ac:dyDescent="0.3">
      <c r="B17" s="3"/>
      <c r="C17" s="3"/>
      <c r="D17" s="3"/>
      <c r="E17" s="3"/>
      <c r="F17" s="3"/>
      <c r="G17" s="3"/>
      <c r="H17" s="3"/>
      <c r="I17" s="3"/>
      <c r="J17" s="3"/>
      <c r="K17" s="3"/>
    </row>
    <row r="18" spans="2:11" ht="13" x14ac:dyDescent="0.3">
      <c r="B18" s="3"/>
      <c r="C18" s="3"/>
      <c r="D18" s="3"/>
      <c r="E18" s="3"/>
      <c r="F18" s="3"/>
      <c r="G18" s="3"/>
      <c r="H18" s="3"/>
      <c r="I18" s="3"/>
      <c r="J18" s="3"/>
      <c r="K18" s="3"/>
    </row>
    <row r="19" spans="2:11" ht="15.5" x14ac:dyDescent="0.3">
      <c r="B19" s="99" t="s">
        <v>4</v>
      </c>
      <c r="C19" s="99"/>
      <c r="D19" s="99"/>
      <c r="E19" s="99"/>
      <c r="F19" s="99"/>
      <c r="G19" s="3"/>
      <c r="H19" s="3"/>
      <c r="I19" s="3"/>
      <c r="J19" s="3"/>
      <c r="K19" s="3"/>
    </row>
    <row r="20" spans="2:11" ht="15.5" x14ac:dyDescent="0.3">
      <c r="B20" s="99" t="s">
        <v>5</v>
      </c>
      <c r="C20" s="100"/>
      <c r="D20" s="100"/>
      <c r="E20" s="100"/>
      <c r="F20" s="100"/>
      <c r="G20" s="3"/>
      <c r="H20" s="3"/>
      <c r="I20" s="3"/>
      <c r="J20" s="3"/>
      <c r="K20" s="3"/>
    </row>
    <row r="21" spans="2:11" ht="15.5" x14ac:dyDescent="0.3">
      <c r="B21" s="99" t="s">
        <v>6</v>
      </c>
      <c r="C21" s="100"/>
      <c r="D21" s="100"/>
      <c r="E21" s="100"/>
      <c r="F21" s="100"/>
      <c r="G21" s="3"/>
      <c r="H21" s="3"/>
      <c r="I21" s="3"/>
      <c r="J21" s="3"/>
      <c r="K21" s="3"/>
    </row>
    <row r="22" spans="2:11" ht="13" x14ac:dyDescent="0.3">
      <c r="B22" s="3"/>
      <c r="C22" s="3"/>
      <c r="D22" s="3"/>
      <c r="E22" s="3"/>
      <c r="F22" s="3"/>
      <c r="G22" s="3"/>
      <c r="H22" s="3"/>
      <c r="I22" s="3"/>
      <c r="J22" s="3"/>
      <c r="K22" s="3"/>
    </row>
  </sheetData>
  <mergeCells count="6">
    <mergeCell ref="B21:F21"/>
    <mergeCell ref="C13:K13"/>
    <mergeCell ref="C14:K14"/>
    <mergeCell ref="C15:K15"/>
    <mergeCell ref="B19:F19"/>
    <mergeCell ref="B20:F20"/>
  </mergeCells>
  <pageMargins left="0.31496062992125984" right="0.31496062992125984" top="0.74803149606299213" bottom="0" header="0.31496062992125984" footer="0"/>
  <pageSetup paperSize="9" orientation="landscape" r:id="rId1"/>
  <headerFooter scaleWithDoc="0" alignWithMargins="0">
    <oddFooter xml:space="preserve">&amp;C_x000D_&amp;1#&amp;"Calibri"&amp;12&amp;K0078D7 OFFICIAL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F39DD-6CE4-4FBD-B451-5A815298D93D}">
  <sheetPr>
    <pageSetUpPr fitToPage="1"/>
  </sheetPr>
  <dimension ref="A1:R33"/>
  <sheetViews>
    <sheetView showGridLines="0" topLeftCell="A12" zoomScaleNormal="100" zoomScaleSheetLayoutView="90" workbookViewId="0">
      <selection sqref="A1:B1"/>
    </sheetView>
  </sheetViews>
  <sheetFormatPr defaultRowHeight="12.5" x14ac:dyDescent="0.25"/>
  <cols>
    <col min="1" max="1" width="2.453125" bestFit="1" customWidth="1"/>
    <col min="2" max="2" width="194.1796875" customWidth="1"/>
    <col min="7" max="7" width="9.1796875" customWidth="1"/>
  </cols>
  <sheetData>
    <row r="1" spans="1:18" ht="13" x14ac:dyDescent="0.25">
      <c r="A1" s="101" t="s">
        <v>7</v>
      </c>
      <c r="B1" s="101"/>
      <c r="C1" s="5"/>
      <c r="D1" s="5"/>
      <c r="E1" s="5"/>
      <c r="F1" s="5"/>
      <c r="G1" s="5"/>
      <c r="H1" s="5"/>
      <c r="I1" s="5"/>
      <c r="J1" s="5"/>
      <c r="K1" s="5"/>
      <c r="L1" s="5"/>
      <c r="M1" s="5"/>
      <c r="N1" s="5"/>
      <c r="O1" s="5"/>
      <c r="P1" s="5"/>
      <c r="Q1" s="5"/>
      <c r="R1" s="5"/>
    </row>
    <row r="2" spans="1:18" ht="51" customHeight="1" x14ac:dyDescent="0.25">
      <c r="A2" s="6">
        <v>1</v>
      </c>
      <c r="B2" s="7" t="s">
        <v>8</v>
      </c>
      <c r="C2" s="8"/>
      <c r="D2" s="8"/>
      <c r="E2" s="8"/>
      <c r="F2" s="8"/>
      <c r="G2" s="8"/>
      <c r="H2" s="8"/>
      <c r="I2" s="8"/>
      <c r="J2" s="8"/>
      <c r="K2" s="8"/>
      <c r="L2" s="8"/>
      <c r="M2" s="8"/>
      <c r="N2" s="8"/>
      <c r="O2" s="8"/>
      <c r="P2" s="8"/>
      <c r="Q2" s="8"/>
      <c r="R2" s="8"/>
    </row>
    <row r="3" spans="1:18" ht="30" customHeight="1" x14ac:dyDescent="0.25">
      <c r="A3" s="6">
        <v>2</v>
      </c>
      <c r="B3" s="9" t="s">
        <v>9</v>
      </c>
      <c r="C3" s="8"/>
      <c r="D3" s="8"/>
      <c r="E3" s="8"/>
      <c r="F3" s="8"/>
      <c r="G3" s="8"/>
      <c r="H3" s="8"/>
      <c r="I3" s="8"/>
      <c r="J3" s="8"/>
      <c r="K3" s="8"/>
      <c r="L3" s="8"/>
      <c r="M3" s="8"/>
      <c r="N3" s="8"/>
      <c r="O3" s="8"/>
      <c r="P3" s="8"/>
      <c r="Q3" s="8"/>
      <c r="R3" s="8"/>
    </row>
    <row r="4" spans="1:18" ht="43.5" customHeight="1" x14ac:dyDescent="0.25">
      <c r="A4" s="6">
        <v>3</v>
      </c>
      <c r="B4" s="9" t="s">
        <v>10</v>
      </c>
      <c r="C4" s="8"/>
      <c r="D4" s="8"/>
      <c r="E4" s="8"/>
      <c r="F4" s="8"/>
      <c r="G4" s="8"/>
      <c r="H4" s="8"/>
      <c r="I4" s="8"/>
      <c r="J4" s="8"/>
      <c r="K4" s="8"/>
      <c r="L4" s="8"/>
      <c r="M4" s="8"/>
      <c r="N4" s="8"/>
      <c r="O4" s="8"/>
      <c r="P4" s="8"/>
      <c r="Q4" s="8"/>
      <c r="R4" s="8"/>
    </row>
    <row r="5" spans="1:18" ht="30" customHeight="1" x14ac:dyDescent="0.25">
      <c r="A5" s="6">
        <v>4</v>
      </c>
      <c r="B5" s="9" t="s">
        <v>11</v>
      </c>
      <c r="C5" s="8"/>
      <c r="D5" s="8"/>
      <c r="E5" s="8"/>
      <c r="F5" s="8"/>
      <c r="G5" s="8"/>
      <c r="H5" s="8"/>
      <c r="I5" s="8"/>
      <c r="J5" s="8"/>
      <c r="K5" s="8"/>
      <c r="L5" s="8"/>
      <c r="M5" s="8"/>
      <c r="N5" s="8"/>
      <c r="O5" s="8"/>
      <c r="P5" s="8"/>
      <c r="Q5" s="8"/>
      <c r="R5" s="8"/>
    </row>
    <row r="6" spans="1:18" ht="30" customHeight="1" x14ac:dyDescent="0.25">
      <c r="A6" s="6">
        <v>5</v>
      </c>
      <c r="B6" s="10" t="s">
        <v>12</v>
      </c>
      <c r="C6" s="8"/>
      <c r="D6" s="8"/>
      <c r="E6" s="8"/>
      <c r="F6" s="8"/>
      <c r="G6" s="8"/>
      <c r="H6" s="8"/>
      <c r="I6" s="8"/>
      <c r="J6" s="8"/>
      <c r="K6" s="8"/>
      <c r="L6" s="8"/>
      <c r="M6" s="8"/>
      <c r="N6" s="8"/>
      <c r="O6" s="8"/>
      <c r="P6" s="8"/>
      <c r="Q6" s="8"/>
      <c r="R6" s="8"/>
    </row>
    <row r="7" spans="1:18" ht="16" customHeight="1" x14ac:dyDescent="0.25">
      <c r="A7" s="6">
        <v>6</v>
      </c>
      <c r="B7" s="10" t="s">
        <v>13</v>
      </c>
      <c r="C7" s="8"/>
      <c r="D7" s="8"/>
      <c r="E7" s="8"/>
      <c r="F7" s="8"/>
      <c r="G7" s="8"/>
      <c r="H7" s="8"/>
      <c r="I7" s="8"/>
      <c r="J7" s="8"/>
      <c r="K7" s="8"/>
      <c r="L7" s="8"/>
      <c r="M7" s="8"/>
      <c r="N7" s="8"/>
      <c r="O7" s="8"/>
      <c r="P7" s="8"/>
      <c r="Q7" s="8"/>
      <c r="R7" s="8"/>
    </row>
    <row r="8" spans="1:18" ht="16" customHeight="1" x14ac:dyDescent="0.25">
      <c r="A8" s="6">
        <v>7</v>
      </c>
      <c r="B8" s="10" t="s">
        <v>14</v>
      </c>
      <c r="C8" s="8"/>
      <c r="D8" s="8"/>
      <c r="E8" s="8"/>
      <c r="F8" s="8"/>
      <c r="G8" s="8"/>
      <c r="H8" s="8"/>
      <c r="I8" s="8"/>
      <c r="J8" s="8"/>
      <c r="K8" s="8"/>
      <c r="L8" s="8"/>
      <c r="M8" s="8"/>
      <c r="N8" s="8"/>
      <c r="O8" s="8"/>
      <c r="P8" s="8"/>
      <c r="Q8" s="8"/>
      <c r="R8" s="8"/>
    </row>
    <row r="9" spans="1:18" ht="28" customHeight="1" x14ac:dyDescent="0.25">
      <c r="A9" s="6">
        <v>8</v>
      </c>
      <c r="B9" s="11" t="s">
        <v>15</v>
      </c>
      <c r="C9" s="8"/>
      <c r="D9" s="8"/>
      <c r="E9" s="8"/>
      <c r="F9" s="8"/>
      <c r="G9" s="8"/>
      <c r="H9" s="8"/>
      <c r="I9" s="8"/>
      <c r="J9" s="8"/>
      <c r="K9" s="8"/>
      <c r="L9" s="8"/>
      <c r="M9" s="8"/>
      <c r="N9" s="8"/>
      <c r="O9" s="8"/>
      <c r="P9" s="8"/>
      <c r="Q9" s="8"/>
      <c r="R9" s="8"/>
    </row>
    <row r="10" spans="1:18" s="5" customFormat="1" ht="28" customHeight="1" x14ac:dyDescent="0.25">
      <c r="A10" s="6">
        <v>9</v>
      </c>
      <c r="B10" s="10" t="s">
        <v>16</v>
      </c>
      <c r="C10" s="12"/>
      <c r="D10" s="12"/>
      <c r="E10" s="12"/>
      <c r="F10" s="12"/>
      <c r="G10" s="12"/>
      <c r="H10" s="12"/>
      <c r="I10" s="12"/>
      <c r="J10" s="12"/>
      <c r="K10" s="12"/>
      <c r="L10" s="12"/>
      <c r="M10" s="12"/>
      <c r="N10" s="12"/>
      <c r="O10" s="12"/>
      <c r="P10" s="12"/>
      <c r="Q10" s="12"/>
      <c r="R10" s="12"/>
    </row>
    <row r="11" spans="1:18" s="5" customFormat="1" ht="20.5" customHeight="1" x14ac:dyDescent="0.25">
      <c r="B11" s="13" t="s">
        <v>17</v>
      </c>
      <c r="C11" s="12"/>
      <c r="D11" s="12"/>
      <c r="E11" s="12"/>
      <c r="F11" s="12"/>
      <c r="G11" s="12"/>
      <c r="H11" s="12"/>
      <c r="I11" s="12"/>
      <c r="J11" s="12"/>
      <c r="K11" s="12"/>
      <c r="L11" s="12"/>
      <c r="M11" s="12"/>
      <c r="N11" s="12"/>
      <c r="O11" s="12"/>
      <c r="P11" s="12"/>
      <c r="Q11" s="12"/>
      <c r="R11" s="12"/>
    </row>
    <row r="12" spans="1:18" ht="43.5" customHeight="1" x14ac:dyDescent="0.25">
      <c r="A12" s="6">
        <v>10</v>
      </c>
      <c r="B12" s="14" t="s">
        <v>18</v>
      </c>
      <c r="C12" s="15"/>
      <c r="D12" s="15"/>
      <c r="E12" s="15"/>
      <c r="F12" s="15"/>
      <c r="G12" s="15"/>
      <c r="H12" s="15"/>
      <c r="I12" s="15"/>
      <c r="J12" s="15"/>
      <c r="K12" s="15"/>
      <c r="L12" s="15"/>
      <c r="M12" s="15"/>
      <c r="N12" s="15"/>
      <c r="O12" s="15"/>
      <c r="P12" s="15"/>
      <c r="Q12" s="15"/>
      <c r="R12" s="15"/>
    </row>
    <row r="13" spans="1:18" s="5" customFormat="1" ht="43.5" customHeight="1" x14ac:dyDescent="0.25">
      <c r="A13" s="6">
        <v>11</v>
      </c>
      <c r="B13" s="10" t="s">
        <v>19</v>
      </c>
      <c r="C13" s="12"/>
      <c r="D13" s="12"/>
      <c r="E13" s="12"/>
      <c r="F13" s="12"/>
      <c r="G13" s="12"/>
      <c r="H13" s="12"/>
      <c r="I13" s="12"/>
      <c r="J13" s="12"/>
      <c r="K13" s="12"/>
      <c r="L13" s="12"/>
      <c r="M13" s="12"/>
      <c r="N13" s="12"/>
      <c r="O13" s="12"/>
      <c r="P13" s="12"/>
      <c r="Q13" s="12"/>
      <c r="R13" s="12"/>
    </row>
    <row r="14" spans="1:18" ht="30" customHeight="1" x14ac:dyDescent="0.25">
      <c r="A14" s="6">
        <v>12</v>
      </c>
      <c r="B14" s="10" t="s">
        <v>20</v>
      </c>
      <c r="C14" s="15"/>
      <c r="D14" s="15"/>
      <c r="E14" s="15"/>
      <c r="F14" s="15"/>
      <c r="G14" s="15"/>
      <c r="H14" s="15"/>
      <c r="I14" s="15"/>
      <c r="J14" s="15"/>
      <c r="K14" s="15"/>
      <c r="L14" s="15"/>
      <c r="M14" s="15"/>
      <c r="N14" s="15"/>
      <c r="O14" s="15"/>
      <c r="P14" s="15"/>
      <c r="Q14" s="15"/>
      <c r="R14" s="15"/>
    </row>
    <row r="15" spans="1:18" ht="30" customHeight="1" x14ac:dyDescent="0.25">
      <c r="A15" s="6">
        <v>13</v>
      </c>
      <c r="B15" s="10" t="s">
        <v>21</v>
      </c>
      <c r="C15" s="15"/>
      <c r="D15" s="15"/>
      <c r="E15" s="15"/>
      <c r="F15" s="15"/>
      <c r="G15" s="15"/>
      <c r="H15" s="15"/>
      <c r="I15" s="15"/>
      <c r="J15" s="15"/>
      <c r="K15" s="15"/>
      <c r="L15" s="15"/>
      <c r="M15" s="15"/>
      <c r="N15" s="15"/>
      <c r="O15" s="15"/>
      <c r="P15" s="15"/>
      <c r="Q15" s="15"/>
      <c r="R15" s="15"/>
    </row>
    <row r="16" spans="1:18" s="5" customFormat="1" ht="30" customHeight="1" x14ac:dyDescent="0.25">
      <c r="A16" s="6">
        <v>14</v>
      </c>
      <c r="B16" s="10" t="s">
        <v>22</v>
      </c>
      <c r="C16" s="12"/>
      <c r="D16" s="12"/>
      <c r="E16" s="12"/>
      <c r="F16" s="12"/>
      <c r="G16" s="12"/>
      <c r="H16" s="12"/>
      <c r="I16" s="12"/>
      <c r="J16" s="12"/>
      <c r="K16" s="12"/>
      <c r="L16" s="12"/>
      <c r="M16" s="12"/>
      <c r="N16" s="12"/>
      <c r="O16" s="12"/>
      <c r="P16" s="12"/>
      <c r="Q16" s="12"/>
      <c r="R16" s="12"/>
    </row>
    <row r="17" spans="1:18" s="5" customFormat="1" ht="16" customHeight="1" x14ac:dyDescent="0.25">
      <c r="A17" s="6">
        <v>15</v>
      </c>
      <c r="B17" s="9" t="s">
        <v>23</v>
      </c>
      <c r="C17" s="12"/>
      <c r="D17" s="12"/>
      <c r="E17" s="12"/>
      <c r="F17" s="12"/>
      <c r="G17" s="12"/>
      <c r="H17" s="12"/>
      <c r="I17" s="12"/>
      <c r="J17" s="12"/>
      <c r="K17" s="12"/>
      <c r="L17" s="12"/>
      <c r="M17" s="12"/>
      <c r="N17" s="12"/>
      <c r="O17" s="12"/>
      <c r="P17" s="12"/>
      <c r="Q17" s="12"/>
      <c r="R17" s="12"/>
    </row>
    <row r="18" spans="1:18" ht="65.150000000000006" customHeight="1" x14ac:dyDescent="0.25">
      <c r="A18" s="6">
        <v>16</v>
      </c>
      <c r="B18" s="10" t="s">
        <v>24</v>
      </c>
      <c r="C18" s="15"/>
      <c r="D18" s="15"/>
      <c r="E18" s="15"/>
      <c r="F18" s="15"/>
      <c r="G18" s="15"/>
      <c r="H18" s="15"/>
      <c r="I18" s="15"/>
      <c r="J18" s="15"/>
      <c r="K18" s="15"/>
      <c r="L18" s="15"/>
      <c r="M18" s="15"/>
      <c r="N18" s="15"/>
      <c r="O18" s="15"/>
      <c r="P18" s="15"/>
      <c r="Q18" s="15"/>
      <c r="R18" s="15"/>
    </row>
    <row r="19" spans="1:18" ht="16" customHeight="1" x14ac:dyDescent="0.25">
      <c r="A19" s="6">
        <v>17</v>
      </c>
      <c r="B19" s="10" t="s">
        <v>25</v>
      </c>
      <c r="C19" s="8"/>
      <c r="D19" s="8"/>
      <c r="E19" s="8"/>
      <c r="F19" s="8"/>
      <c r="G19" s="8"/>
      <c r="H19" s="8"/>
      <c r="I19" s="8"/>
      <c r="J19" s="8"/>
      <c r="K19" s="8"/>
      <c r="L19" s="8"/>
      <c r="M19" s="8"/>
      <c r="N19" s="8"/>
      <c r="O19" s="8"/>
      <c r="P19" s="8"/>
      <c r="Q19" s="8"/>
      <c r="R19" s="8"/>
    </row>
    <row r="20" spans="1:18" ht="30" customHeight="1" x14ac:dyDescent="0.25">
      <c r="A20" s="6">
        <v>18</v>
      </c>
      <c r="B20" s="10" t="s">
        <v>26</v>
      </c>
      <c r="C20" s="15"/>
      <c r="D20" s="15"/>
      <c r="E20" s="15"/>
      <c r="F20" s="15"/>
      <c r="G20" s="15"/>
      <c r="H20" s="15"/>
      <c r="I20" s="15"/>
      <c r="J20" s="15"/>
      <c r="K20" s="15"/>
      <c r="L20" s="15"/>
      <c r="M20" s="15"/>
      <c r="N20" s="15"/>
      <c r="O20" s="15"/>
      <c r="P20" s="15"/>
      <c r="Q20" s="15"/>
      <c r="R20" s="15"/>
    </row>
    <row r="21" spans="1:18" ht="43.5" customHeight="1" x14ac:dyDescent="0.25">
      <c r="A21" s="6">
        <v>19</v>
      </c>
      <c r="B21" s="10" t="s">
        <v>27</v>
      </c>
      <c r="C21" s="12"/>
      <c r="D21" s="12"/>
      <c r="E21" s="12"/>
      <c r="F21" s="12"/>
      <c r="G21" s="12"/>
      <c r="H21" s="12"/>
      <c r="I21" s="12"/>
      <c r="J21" s="12"/>
      <c r="K21" s="12"/>
      <c r="L21" s="12"/>
      <c r="M21" s="12"/>
      <c r="N21" s="12"/>
      <c r="O21" s="12"/>
      <c r="P21" s="12"/>
      <c r="Q21" s="12"/>
      <c r="R21" s="12"/>
    </row>
    <row r="22" spans="1:18" ht="16" customHeight="1" x14ac:dyDescent="0.25">
      <c r="A22" s="6">
        <v>20</v>
      </c>
      <c r="B22" s="10" t="s">
        <v>28</v>
      </c>
      <c r="C22" s="15"/>
      <c r="D22" s="15"/>
      <c r="E22" s="15"/>
      <c r="F22" s="15"/>
      <c r="G22" s="15"/>
      <c r="H22" s="15"/>
      <c r="I22" s="15"/>
      <c r="J22" s="15"/>
      <c r="K22" s="15"/>
      <c r="L22" s="15"/>
      <c r="M22" s="15"/>
      <c r="N22" s="15"/>
      <c r="O22" s="15"/>
      <c r="P22" s="15"/>
      <c r="Q22" s="15"/>
      <c r="R22" s="15"/>
    </row>
    <row r="23" spans="1:18" ht="16" customHeight="1" x14ac:dyDescent="0.25">
      <c r="A23" s="6">
        <v>21</v>
      </c>
      <c r="B23" s="16" t="s">
        <v>29</v>
      </c>
      <c r="C23" s="15"/>
      <c r="D23" s="15"/>
      <c r="E23" s="15"/>
      <c r="F23" s="15"/>
      <c r="G23" s="15"/>
      <c r="H23" s="15"/>
      <c r="I23" s="15"/>
      <c r="J23" s="15"/>
      <c r="K23" s="15"/>
      <c r="L23" s="15"/>
      <c r="M23" s="15"/>
      <c r="N23" s="15"/>
      <c r="O23" s="15"/>
      <c r="P23" s="15"/>
      <c r="Q23" s="15"/>
      <c r="R23" s="15"/>
    </row>
    <row r="24" spans="1:18" s="5" customFormat="1" ht="43.5" customHeight="1" x14ac:dyDescent="0.25">
      <c r="A24" s="6">
        <v>22</v>
      </c>
      <c r="B24" s="10" t="s">
        <v>30</v>
      </c>
      <c r="C24" s="15"/>
      <c r="D24" s="15"/>
      <c r="E24" s="15"/>
      <c r="F24" s="15"/>
      <c r="G24" s="15"/>
      <c r="H24" s="15"/>
      <c r="I24" s="15"/>
      <c r="J24" s="15"/>
      <c r="K24" s="15"/>
      <c r="L24" s="15"/>
      <c r="M24" s="15"/>
      <c r="N24" s="15"/>
      <c r="O24" s="15"/>
      <c r="P24" s="15"/>
      <c r="Q24" s="15"/>
      <c r="R24" s="15"/>
    </row>
    <row r="25" spans="1:18" ht="16" customHeight="1" x14ac:dyDescent="0.25">
      <c r="A25" s="6">
        <v>23</v>
      </c>
      <c r="B25" s="10" t="s">
        <v>31</v>
      </c>
      <c r="C25" s="8"/>
      <c r="D25" s="8"/>
      <c r="E25" s="8"/>
      <c r="F25" s="8"/>
      <c r="G25" s="8"/>
      <c r="H25" s="8"/>
      <c r="I25" s="8"/>
      <c r="J25" s="8"/>
      <c r="K25" s="8"/>
      <c r="L25" s="8"/>
      <c r="M25" s="8"/>
      <c r="N25" s="8"/>
      <c r="O25" s="8"/>
      <c r="P25" s="8"/>
      <c r="Q25" s="8"/>
      <c r="R25" s="8"/>
    </row>
    <row r="26" spans="1:18" ht="16" customHeight="1" x14ac:dyDescent="0.25">
      <c r="A26" s="6">
        <v>24</v>
      </c>
      <c r="B26" s="16" t="s">
        <v>32</v>
      </c>
      <c r="C26" s="15"/>
      <c r="D26" s="15"/>
      <c r="E26" s="15"/>
      <c r="F26" s="15"/>
      <c r="G26" s="15"/>
      <c r="H26" s="15"/>
      <c r="I26" s="15"/>
      <c r="J26" s="15"/>
      <c r="K26" s="15"/>
      <c r="L26" s="15"/>
      <c r="M26" s="15"/>
      <c r="N26" s="15"/>
      <c r="O26" s="15"/>
      <c r="P26" s="15"/>
      <c r="Q26" s="15"/>
      <c r="R26" s="15"/>
    </row>
    <row r="27" spans="1:18" ht="16" customHeight="1" x14ac:dyDescent="0.25">
      <c r="A27" s="6">
        <v>25</v>
      </c>
      <c r="B27" s="10" t="s">
        <v>33</v>
      </c>
      <c r="C27" s="15"/>
      <c r="D27" s="15"/>
      <c r="E27" s="15"/>
      <c r="F27" s="15"/>
      <c r="G27" s="15"/>
      <c r="H27" s="15"/>
      <c r="I27" s="15"/>
      <c r="J27" s="15"/>
      <c r="K27" s="15"/>
      <c r="L27" s="15"/>
      <c r="M27" s="15"/>
      <c r="N27" s="15"/>
      <c r="O27" s="15"/>
      <c r="P27" s="15"/>
      <c r="Q27" s="15"/>
      <c r="R27" s="15"/>
    </row>
    <row r="28" spans="1:18" s="17" customFormat="1" ht="30" customHeight="1" x14ac:dyDescent="0.25">
      <c r="A28" s="6">
        <v>26</v>
      </c>
      <c r="B28" s="10" t="s">
        <v>34</v>
      </c>
      <c r="C28" s="12"/>
      <c r="D28" s="12"/>
      <c r="E28" s="12"/>
      <c r="F28" s="12"/>
      <c r="G28" s="12"/>
      <c r="H28" s="12"/>
      <c r="I28" s="12"/>
      <c r="J28" s="12"/>
      <c r="K28" s="12"/>
      <c r="L28" s="12"/>
      <c r="M28" s="12"/>
      <c r="N28" s="12"/>
      <c r="O28" s="12"/>
      <c r="P28" s="12"/>
      <c r="Q28" s="12"/>
      <c r="R28" s="12"/>
    </row>
    <row r="29" spans="1:18" ht="14.5" x14ac:dyDescent="0.25">
      <c r="A29" s="6"/>
      <c r="B29" s="18"/>
      <c r="C29" s="5"/>
      <c r="D29" s="5"/>
      <c r="E29" s="5"/>
      <c r="F29" s="5"/>
      <c r="G29" s="5"/>
      <c r="H29" s="5"/>
      <c r="I29" s="5"/>
      <c r="J29" s="5"/>
      <c r="K29" s="5"/>
      <c r="L29" s="5"/>
      <c r="M29" s="5"/>
      <c r="N29" s="5"/>
      <c r="O29" s="5"/>
      <c r="P29" s="5"/>
      <c r="Q29" s="5"/>
      <c r="R29" s="5"/>
    </row>
    <row r="30" spans="1:18" ht="14.5" x14ac:dyDescent="0.25">
      <c r="A30" s="6"/>
      <c r="B30" s="19" t="str">
        <f>'Table 1'!U1</f>
        <v>Publication date:  26 June 2025</v>
      </c>
      <c r="C30" s="5"/>
      <c r="D30" s="5"/>
      <c r="E30" s="5"/>
      <c r="F30" s="5"/>
      <c r="G30" s="5"/>
      <c r="H30" s="5"/>
      <c r="I30" s="5"/>
      <c r="J30" s="5"/>
      <c r="K30" s="5"/>
      <c r="L30" s="5"/>
      <c r="M30" s="5"/>
      <c r="N30" s="5"/>
      <c r="O30" s="5"/>
      <c r="P30" s="5"/>
      <c r="Q30" s="5"/>
      <c r="R30" s="5"/>
    </row>
    <row r="31" spans="1:18" x14ac:dyDescent="0.25">
      <c r="B31" s="5"/>
      <c r="C31" s="5"/>
      <c r="D31" s="5"/>
      <c r="E31" s="5"/>
      <c r="F31" s="5"/>
      <c r="G31" s="5"/>
      <c r="H31" s="5"/>
      <c r="I31" s="5"/>
      <c r="J31" s="5"/>
      <c r="K31" s="5"/>
      <c r="L31" s="5"/>
      <c r="M31" s="5"/>
      <c r="N31" s="5"/>
      <c r="O31" s="5"/>
      <c r="P31" s="5"/>
      <c r="Q31" s="5"/>
      <c r="R31" s="5"/>
    </row>
    <row r="32" spans="1:18" x14ac:dyDescent="0.25">
      <c r="C32" s="20"/>
      <c r="D32" s="5"/>
      <c r="E32" s="5"/>
      <c r="F32" s="5"/>
      <c r="G32" s="5"/>
      <c r="H32" s="5"/>
      <c r="I32" s="5"/>
      <c r="J32" s="5"/>
      <c r="K32" s="5"/>
      <c r="L32" s="5"/>
      <c r="M32" s="5"/>
      <c r="N32" s="5"/>
      <c r="O32" s="5"/>
      <c r="P32" s="5"/>
      <c r="Q32" s="5"/>
      <c r="R32" s="5"/>
    </row>
    <row r="33" spans="2:3" x14ac:dyDescent="0.25">
      <c r="B33" s="17"/>
      <c r="C33" s="17"/>
    </row>
  </sheetData>
  <mergeCells count="1">
    <mergeCell ref="A1:B1"/>
  </mergeCells>
  <hyperlinks>
    <hyperlink ref="B11" r:id="rId1" xr:uid="{C99CACF3-F91B-430E-AF3B-155F0B3DC7A1}"/>
    <hyperlink ref="B9" r:id="rId2" display="https://www.gov.uk/guidance/first-homes" xr:uid="{45F22F70-E579-453D-9BF4-B545C32FE869}"/>
  </hyperlinks>
  <pageMargins left="0.70866141732283472" right="0.70866141732283472" top="0.35433070866141736" bottom="0.35433070866141736" header="0.31496062992125984" footer="0.31496062992125984"/>
  <pageSetup paperSize="9" scale="67" orientation="landscape" r:id="rId3"/>
  <headerFooter>
    <oddFooter>&amp;C_x000D_&amp;1#&amp;"Calibri"&amp;12&amp;K0078D7 OFFICIAL &amp;RPage &amp;P of &amp;N&amp;</oddFooter>
    <evenFooter>&amp;RPage &amp;P of &amp;N&amp;C&amp;"arial,Bold"&amp;10&amp;KFF0000OFFICIAL SENSITIVE - COMMERCIAL</evenFooter>
    <firstFooter>&amp;RPage &amp;P of &amp;N&amp;C&amp;"arial,Bold"&amp;10&amp;KFF0000OFFICIAL SENSITIVE - COMMERCIAL</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D51C7-9C2C-42FE-A366-84CEA8EEDF63}">
  <sheetPr>
    <pageSetUpPr fitToPage="1"/>
  </sheetPr>
  <dimension ref="A1:W690"/>
  <sheetViews>
    <sheetView tabSelected="1" zoomScale="90" zoomScaleNormal="90" zoomScaleSheetLayoutView="70" workbookViewId="0">
      <pane xSplit="2" ySplit="10" topLeftCell="C11" activePane="bottomRight" state="frozen"/>
      <selection pane="topRight"/>
      <selection pane="bottomLeft"/>
      <selection pane="bottomRight" activeCell="B14" sqref="B14"/>
    </sheetView>
  </sheetViews>
  <sheetFormatPr defaultRowHeight="14.5" x14ac:dyDescent="0.25"/>
  <cols>
    <col min="1" max="1" width="8.1796875" customWidth="1"/>
    <col min="2" max="2" width="64.81640625" customWidth="1"/>
    <col min="3" max="4" width="10.81640625" customWidth="1"/>
    <col min="5" max="5" width="11.7265625" customWidth="1"/>
    <col min="6" max="6" width="11" customWidth="1"/>
    <col min="7" max="11" width="10.81640625" customWidth="1"/>
    <col min="12" max="12" width="4" style="21" customWidth="1"/>
    <col min="13" max="14" width="10.81640625" customWidth="1"/>
    <col min="15" max="15" width="11.7265625" customWidth="1"/>
    <col min="16" max="16" width="11" customWidth="1"/>
    <col min="17" max="21" width="10.81640625" customWidth="1"/>
    <col min="22" max="22" width="2.26953125" style="21" customWidth="1"/>
  </cols>
  <sheetData>
    <row r="1" spans="1:23" ht="12.75" customHeight="1" x14ac:dyDescent="0.25">
      <c r="U1" s="22" t="s">
        <v>35</v>
      </c>
    </row>
    <row r="2" spans="1:23" ht="18" x14ac:dyDescent="0.4">
      <c r="A2" s="23" t="s">
        <v>36</v>
      </c>
      <c r="L2"/>
    </row>
    <row r="3" spans="1:23" x14ac:dyDescent="0.25">
      <c r="A3" s="24" t="s">
        <v>37</v>
      </c>
      <c r="B3" s="24"/>
      <c r="C3" s="24"/>
      <c r="D3" s="24"/>
      <c r="E3" s="24"/>
      <c r="F3" s="24"/>
      <c r="G3" s="24"/>
      <c r="H3" s="24"/>
      <c r="I3" s="24"/>
      <c r="J3" s="24"/>
      <c r="K3" s="24"/>
      <c r="L3" s="24"/>
      <c r="M3" s="24"/>
      <c r="N3" s="24"/>
      <c r="O3" s="24"/>
      <c r="P3" s="24"/>
      <c r="Q3" s="24"/>
      <c r="R3" s="24"/>
      <c r="S3" s="24"/>
      <c r="T3" s="24"/>
      <c r="U3" s="24"/>
    </row>
    <row r="4" spans="1:23" ht="8.25" customHeight="1" x14ac:dyDescent="0.25">
      <c r="A4" s="24"/>
      <c r="B4" s="24"/>
      <c r="C4" s="24"/>
      <c r="D4" s="24"/>
      <c r="E4" s="24"/>
      <c r="F4" s="24"/>
      <c r="G4" s="24"/>
      <c r="H4" s="24"/>
      <c r="I4" s="24"/>
      <c r="J4" s="24"/>
      <c r="K4" s="24"/>
      <c r="L4" s="24"/>
      <c r="M4" s="24"/>
      <c r="N4" s="24"/>
      <c r="O4" s="24"/>
      <c r="P4" s="24"/>
      <c r="Q4" s="24"/>
      <c r="R4" s="24"/>
      <c r="S4" s="24"/>
      <c r="T4" s="24"/>
      <c r="U4" s="24"/>
    </row>
    <row r="5" spans="1:23" ht="15.5" x14ac:dyDescent="0.35">
      <c r="A5" s="25" t="s">
        <v>38</v>
      </c>
      <c r="B5" s="25"/>
      <c r="C5" s="25"/>
      <c r="D5" s="25"/>
      <c r="E5" s="25"/>
      <c r="F5" s="25"/>
      <c r="G5" s="25"/>
      <c r="H5" s="25"/>
      <c r="I5" s="25"/>
      <c r="J5" s="25"/>
      <c r="K5" s="25"/>
      <c r="L5" s="25"/>
      <c r="M5" s="25"/>
      <c r="N5" s="25"/>
      <c r="O5" s="25"/>
      <c r="P5" s="25"/>
      <c r="Q5" s="25"/>
      <c r="R5" s="25"/>
      <c r="S5" s="25"/>
      <c r="T5" s="25"/>
      <c r="U5" s="25"/>
    </row>
    <row r="6" spans="1:23" ht="17.5" x14ac:dyDescent="0.35">
      <c r="A6" s="25" t="s">
        <v>39</v>
      </c>
      <c r="B6" s="26"/>
      <c r="C6" s="26"/>
      <c r="D6" s="26"/>
      <c r="E6" s="26"/>
      <c r="F6" s="26"/>
      <c r="G6" s="26"/>
      <c r="H6" s="26"/>
      <c r="I6" s="26"/>
      <c r="J6" s="26"/>
      <c r="K6" s="26"/>
      <c r="L6" s="26"/>
      <c r="M6" s="26"/>
      <c r="N6" s="26"/>
      <c r="O6" s="26"/>
      <c r="P6" s="26"/>
      <c r="Q6" s="26"/>
      <c r="R6" s="26"/>
      <c r="S6" s="26"/>
      <c r="T6" s="26"/>
      <c r="U6" s="26"/>
    </row>
    <row r="7" spans="1:23" x14ac:dyDescent="0.25">
      <c r="A7" s="26"/>
      <c r="B7" s="26"/>
      <c r="C7" s="26"/>
      <c r="D7" s="26"/>
      <c r="E7" s="26"/>
      <c r="F7" s="26"/>
      <c r="G7" s="26"/>
      <c r="H7" s="26"/>
      <c r="I7" s="26"/>
      <c r="J7" s="26"/>
      <c r="K7" s="26"/>
      <c r="L7" s="26"/>
      <c r="M7" s="26"/>
      <c r="N7" s="26"/>
      <c r="O7" s="26"/>
      <c r="P7" s="26"/>
      <c r="Q7" s="26"/>
      <c r="R7" s="26"/>
      <c r="S7" s="26"/>
      <c r="T7" s="26"/>
      <c r="U7" s="26"/>
    </row>
    <row r="8" spans="1:23" ht="15" x14ac:dyDescent="0.3">
      <c r="C8" s="102" t="s">
        <v>40</v>
      </c>
      <c r="D8" s="102"/>
      <c r="E8" s="102"/>
      <c r="F8" s="102"/>
      <c r="G8" s="102"/>
      <c r="H8" s="102"/>
      <c r="I8" s="102"/>
      <c r="J8" s="102"/>
      <c r="K8" s="102"/>
      <c r="M8" s="103" t="s">
        <v>41</v>
      </c>
      <c r="N8" s="103"/>
      <c r="O8" s="103"/>
      <c r="P8" s="103"/>
      <c r="Q8" s="103"/>
      <c r="R8" s="103"/>
      <c r="S8" s="103"/>
      <c r="T8" s="103"/>
      <c r="U8" s="103"/>
    </row>
    <row r="9" spans="1:23" ht="26.15" customHeight="1" x14ac:dyDescent="0.25">
      <c r="C9" s="27"/>
      <c r="D9" s="28"/>
      <c r="E9" s="104" t="s">
        <v>42</v>
      </c>
      <c r="F9" s="105"/>
      <c r="G9" s="106"/>
      <c r="H9" s="28"/>
      <c r="I9" s="29"/>
      <c r="J9" s="28"/>
      <c r="K9" s="29"/>
      <c r="M9" s="27"/>
      <c r="N9" s="28"/>
      <c r="O9" s="104" t="s">
        <v>42</v>
      </c>
      <c r="P9" s="105"/>
      <c r="Q9" s="106"/>
      <c r="R9" s="28"/>
      <c r="S9" s="29"/>
      <c r="T9" s="28"/>
      <c r="U9" s="29"/>
    </row>
    <row r="10" spans="1:23" ht="43" customHeight="1" thickBot="1" x14ac:dyDescent="0.35">
      <c r="A10" s="30"/>
      <c r="B10" s="30"/>
      <c r="C10" s="31" t="s">
        <v>43</v>
      </c>
      <c r="D10" s="31" t="s">
        <v>44</v>
      </c>
      <c r="E10" s="32" t="s">
        <v>45</v>
      </c>
      <c r="F10" s="31" t="s">
        <v>46</v>
      </c>
      <c r="G10" s="33" t="s">
        <v>47</v>
      </c>
      <c r="H10" s="31" t="s">
        <v>48</v>
      </c>
      <c r="I10" s="34" t="s">
        <v>49</v>
      </c>
      <c r="J10" s="31" t="s">
        <v>50</v>
      </c>
      <c r="K10" s="34" t="s">
        <v>51</v>
      </c>
      <c r="L10" s="35"/>
      <c r="M10" s="31" t="s">
        <v>43</v>
      </c>
      <c r="N10" s="31" t="s">
        <v>44</v>
      </c>
      <c r="O10" s="32" t="s">
        <v>45</v>
      </c>
      <c r="P10" s="31" t="s">
        <v>46</v>
      </c>
      <c r="Q10" s="33" t="s">
        <v>47</v>
      </c>
      <c r="R10" s="31" t="s">
        <v>52</v>
      </c>
      <c r="S10" s="34" t="s">
        <v>49</v>
      </c>
      <c r="T10" s="31" t="s">
        <v>50</v>
      </c>
      <c r="U10" s="34" t="s">
        <v>51</v>
      </c>
    </row>
    <row r="11" spans="1:23" ht="17.25" customHeight="1" x14ac:dyDescent="0.3">
      <c r="A11" s="36" t="s">
        <v>53</v>
      </c>
      <c r="B11" s="37" t="s">
        <v>54</v>
      </c>
      <c r="C11" s="38"/>
      <c r="D11" s="38"/>
      <c r="E11" s="38"/>
      <c r="F11" s="38"/>
      <c r="G11" s="38"/>
      <c r="H11" s="38"/>
      <c r="I11" s="38"/>
      <c r="J11" s="38"/>
      <c r="K11" s="38"/>
      <c r="L11" s="39"/>
      <c r="M11" s="38"/>
      <c r="N11" s="38"/>
      <c r="O11" s="38"/>
      <c r="P11" s="38"/>
      <c r="Q11" s="38"/>
      <c r="R11" s="38"/>
      <c r="S11" s="38"/>
      <c r="T11" s="38"/>
      <c r="U11" s="38"/>
      <c r="V11" s="40"/>
    </row>
    <row r="12" spans="1:23" ht="15" x14ac:dyDescent="0.3">
      <c r="B12" s="41" t="s">
        <v>55</v>
      </c>
      <c r="C12" s="42">
        <v>880</v>
      </c>
      <c r="D12" s="42">
        <v>1924</v>
      </c>
      <c r="E12" s="43" t="s">
        <v>56</v>
      </c>
      <c r="F12" s="38">
        <v>239</v>
      </c>
      <c r="G12" s="42">
        <v>989</v>
      </c>
      <c r="H12" s="42">
        <v>8539</v>
      </c>
      <c r="I12" s="43">
        <f t="shared" ref="I12" si="0">SUM(C12:H12)</f>
        <v>12571</v>
      </c>
      <c r="J12" s="43" t="s">
        <v>56</v>
      </c>
      <c r="K12" s="43">
        <f t="shared" ref="K12" si="1">SUM(I12:J12)</f>
        <v>12571</v>
      </c>
      <c r="L12" s="39" t="s">
        <v>57</v>
      </c>
      <c r="M12" s="42">
        <v>1958</v>
      </c>
      <c r="N12" s="42">
        <v>1116</v>
      </c>
      <c r="O12" s="43" t="s">
        <v>56</v>
      </c>
      <c r="P12" s="38">
        <v>220</v>
      </c>
      <c r="Q12" s="42">
        <v>2853</v>
      </c>
      <c r="R12" s="43" t="s">
        <v>56</v>
      </c>
      <c r="S12" s="43">
        <f>SUM(M12:Q12)</f>
        <v>6147</v>
      </c>
      <c r="T12" s="43" t="s">
        <v>56</v>
      </c>
      <c r="U12" s="43">
        <f t="shared" ref="U12:U19" si="2">SUM(S12:T12)</f>
        <v>6147</v>
      </c>
      <c r="V12" s="39" t="s">
        <v>57</v>
      </c>
    </row>
    <row r="13" spans="1:23" ht="15" x14ac:dyDescent="0.3">
      <c r="B13" s="41" t="s">
        <v>58</v>
      </c>
      <c r="C13" s="44" t="s">
        <v>56</v>
      </c>
      <c r="D13" s="44" t="s">
        <v>56</v>
      </c>
      <c r="E13" s="44" t="s">
        <v>56</v>
      </c>
      <c r="F13" s="44" t="s">
        <v>56</v>
      </c>
      <c r="G13" s="44" t="s">
        <v>56</v>
      </c>
      <c r="H13" s="43" t="s">
        <v>56</v>
      </c>
      <c r="I13" s="44" t="s">
        <v>56</v>
      </c>
      <c r="J13" s="44" t="s">
        <v>56</v>
      </c>
      <c r="K13" s="44" t="s">
        <v>56</v>
      </c>
      <c r="L13" s="39"/>
      <c r="M13" s="43" t="s">
        <v>56</v>
      </c>
      <c r="N13" s="42">
        <v>0</v>
      </c>
      <c r="O13" s="42">
        <v>0</v>
      </c>
      <c r="P13" s="43" t="s">
        <v>56</v>
      </c>
      <c r="Q13" s="42">
        <v>0</v>
      </c>
      <c r="R13" s="43" t="s">
        <v>56</v>
      </c>
      <c r="S13" s="43">
        <f>SUM(M13:Q13)</f>
        <v>0</v>
      </c>
      <c r="T13" s="38">
        <v>2</v>
      </c>
      <c r="U13" s="43">
        <f t="shared" si="2"/>
        <v>2</v>
      </c>
      <c r="V13" s="39"/>
      <c r="W13" s="45"/>
    </row>
    <row r="14" spans="1:23" ht="15" x14ac:dyDescent="0.3">
      <c r="B14" s="41" t="s">
        <v>59</v>
      </c>
      <c r="C14" s="42">
        <v>123</v>
      </c>
      <c r="D14" s="42">
        <v>0</v>
      </c>
      <c r="E14" s="42">
        <v>54</v>
      </c>
      <c r="F14" s="44" t="s">
        <v>56</v>
      </c>
      <c r="G14" s="42">
        <v>44</v>
      </c>
      <c r="H14" s="43" t="s">
        <v>56</v>
      </c>
      <c r="I14" s="43">
        <f t="shared" ref="I14:I19" si="3">SUM(C14:H14)</f>
        <v>221</v>
      </c>
      <c r="J14" s="38">
        <v>1008</v>
      </c>
      <c r="K14" s="43">
        <f t="shared" ref="K14:K19" si="4">SUM(I14:J14)</f>
        <v>1229</v>
      </c>
      <c r="L14" s="39" t="s">
        <v>57</v>
      </c>
      <c r="M14" s="42">
        <v>0</v>
      </c>
      <c r="N14" s="42">
        <v>5</v>
      </c>
      <c r="O14" s="42">
        <v>14</v>
      </c>
      <c r="P14" s="43" t="s">
        <v>56</v>
      </c>
      <c r="Q14" s="42">
        <v>11</v>
      </c>
      <c r="R14" s="43" t="s">
        <v>56</v>
      </c>
      <c r="S14" s="43">
        <f t="shared" ref="S14:S17" si="5">SUM(M14:Q14)</f>
        <v>30</v>
      </c>
      <c r="T14" s="38">
        <v>452</v>
      </c>
      <c r="U14" s="43">
        <f t="shared" si="2"/>
        <v>482</v>
      </c>
      <c r="V14" s="39" t="s">
        <v>57</v>
      </c>
    </row>
    <row r="15" spans="1:23" ht="15" x14ac:dyDescent="0.3">
      <c r="B15" s="41" t="s">
        <v>60</v>
      </c>
      <c r="C15" s="42">
        <v>0</v>
      </c>
      <c r="D15" s="42">
        <v>0</v>
      </c>
      <c r="E15" s="42">
        <v>0</v>
      </c>
      <c r="F15" s="44" t="s">
        <v>56</v>
      </c>
      <c r="G15" s="42">
        <v>0</v>
      </c>
      <c r="H15" s="43" t="s">
        <v>56</v>
      </c>
      <c r="I15" s="43">
        <f t="shared" si="3"/>
        <v>0</v>
      </c>
      <c r="J15" s="38">
        <v>42</v>
      </c>
      <c r="K15" s="43">
        <f t="shared" si="4"/>
        <v>42</v>
      </c>
      <c r="L15" s="39" t="s">
        <v>57</v>
      </c>
      <c r="M15" s="42">
        <v>1</v>
      </c>
      <c r="N15" s="42">
        <v>18</v>
      </c>
      <c r="O15" s="42">
        <v>21</v>
      </c>
      <c r="P15" s="43" t="s">
        <v>56</v>
      </c>
      <c r="Q15" s="42">
        <v>6</v>
      </c>
      <c r="R15" s="43" t="s">
        <v>56</v>
      </c>
      <c r="S15" s="43">
        <f t="shared" si="5"/>
        <v>46</v>
      </c>
      <c r="T15" s="38">
        <v>112</v>
      </c>
      <c r="U15" s="43">
        <f t="shared" si="2"/>
        <v>158</v>
      </c>
      <c r="V15" s="39" t="s">
        <v>57</v>
      </c>
    </row>
    <row r="16" spans="1:23" ht="15" x14ac:dyDescent="0.3">
      <c r="B16" s="41" t="s">
        <v>61</v>
      </c>
      <c r="C16" s="42">
        <v>0</v>
      </c>
      <c r="D16" s="42">
        <v>0</v>
      </c>
      <c r="E16" s="43" t="s">
        <v>56</v>
      </c>
      <c r="F16" s="44" t="s">
        <v>56</v>
      </c>
      <c r="G16" s="43" t="s">
        <v>56</v>
      </c>
      <c r="H16" s="43" t="s">
        <v>56</v>
      </c>
      <c r="I16" s="43">
        <f t="shared" si="3"/>
        <v>0</v>
      </c>
      <c r="J16" s="43" t="s">
        <v>56</v>
      </c>
      <c r="K16" s="43">
        <f t="shared" si="4"/>
        <v>0</v>
      </c>
      <c r="L16" s="39"/>
      <c r="M16" s="42">
        <v>106</v>
      </c>
      <c r="N16" s="42">
        <v>0</v>
      </c>
      <c r="O16" s="43" t="s">
        <v>56</v>
      </c>
      <c r="P16" s="43" t="s">
        <v>56</v>
      </c>
      <c r="Q16" s="43" t="s">
        <v>56</v>
      </c>
      <c r="R16" s="43" t="s">
        <v>56</v>
      </c>
      <c r="S16" s="43">
        <f t="shared" si="5"/>
        <v>106</v>
      </c>
      <c r="T16" s="43" t="s">
        <v>56</v>
      </c>
      <c r="U16" s="43">
        <f t="shared" si="2"/>
        <v>106</v>
      </c>
      <c r="V16" s="40"/>
    </row>
    <row r="17" spans="1:23" ht="15" x14ac:dyDescent="0.3">
      <c r="B17" s="41" t="s">
        <v>62</v>
      </c>
      <c r="C17" s="43" t="s">
        <v>56</v>
      </c>
      <c r="D17" s="43" t="s">
        <v>56</v>
      </c>
      <c r="E17" s="43" t="s">
        <v>56</v>
      </c>
      <c r="F17" s="43" t="s">
        <v>56</v>
      </c>
      <c r="G17" s="43" t="s">
        <v>56</v>
      </c>
      <c r="H17" s="43" t="s">
        <v>56</v>
      </c>
      <c r="I17" s="43" t="s">
        <v>56</v>
      </c>
      <c r="J17" s="43" t="s">
        <v>56</v>
      </c>
      <c r="K17" s="43" t="s">
        <v>56</v>
      </c>
      <c r="L17" s="39"/>
      <c r="M17" s="42">
        <v>1148</v>
      </c>
      <c r="N17" s="42">
        <v>769</v>
      </c>
      <c r="O17" s="43" t="s">
        <v>56</v>
      </c>
      <c r="P17" s="38">
        <v>176</v>
      </c>
      <c r="Q17" s="42">
        <v>1282</v>
      </c>
      <c r="R17" s="43" t="s">
        <v>56</v>
      </c>
      <c r="S17" s="43">
        <f t="shared" si="5"/>
        <v>3375</v>
      </c>
      <c r="T17" s="43" t="s">
        <v>56</v>
      </c>
      <c r="U17" s="43">
        <f t="shared" si="2"/>
        <v>3375</v>
      </c>
      <c r="V17" s="39" t="s">
        <v>57</v>
      </c>
    </row>
    <row r="18" spans="1:23" ht="15" x14ac:dyDescent="0.3">
      <c r="B18" s="41" t="s">
        <v>63</v>
      </c>
      <c r="C18" s="42">
        <v>49</v>
      </c>
      <c r="D18" s="42">
        <v>81</v>
      </c>
      <c r="E18" s="42">
        <v>28</v>
      </c>
      <c r="F18" s="44" t="s">
        <v>56</v>
      </c>
      <c r="G18" s="42">
        <v>55</v>
      </c>
      <c r="H18" s="43" t="s">
        <v>56</v>
      </c>
      <c r="I18" s="43">
        <f t="shared" si="3"/>
        <v>213</v>
      </c>
      <c r="J18" s="38">
        <v>1500</v>
      </c>
      <c r="K18" s="43">
        <f t="shared" si="4"/>
        <v>1713</v>
      </c>
      <c r="L18" s="39" t="s">
        <v>57</v>
      </c>
      <c r="M18" s="42">
        <v>130</v>
      </c>
      <c r="N18" s="42">
        <v>98</v>
      </c>
      <c r="O18" s="42">
        <v>12</v>
      </c>
      <c r="P18" s="43" t="s">
        <v>56</v>
      </c>
      <c r="Q18" s="42">
        <v>207</v>
      </c>
      <c r="R18" s="42">
        <v>0</v>
      </c>
      <c r="S18" s="43">
        <f>SUM(M18:R18)</f>
        <v>447</v>
      </c>
      <c r="T18" s="38">
        <v>1849</v>
      </c>
      <c r="U18" s="43">
        <f t="shared" si="2"/>
        <v>2296</v>
      </c>
      <c r="V18" s="40" t="s">
        <v>57</v>
      </c>
    </row>
    <row r="19" spans="1:23" ht="15" x14ac:dyDescent="0.3">
      <c r="B19" s="41" t="s">
        <v>64</v>
      </c>
      <c r="C19" s="42">
        <v>33</v>
      </c>
      <c r="D19" s="42">
        <v>0</v>
      </c>
      <c r="E19" s="42">
        <v>8</v>
      </c>
      <c r="F19" s="44" t="s">
        <v>56</v>
      </c>
      <c r="G19" s="42">
        <v>19</v>
      </c>
      <c r="H19" s="43" t="s">
        <v>56</v>
      </c>
      <c r="I19" s="43">
        <f t="shared" si="3"/>
        <v>60</v>
      </c>
      <c r="J19" s="38">
        <v>479</v>
      </c>
      <c r="K19" s="43">
        <f t="shared" si="4"/>
        <v>539</v>
      </c>
      <c r="L19" s="39"/>
      <c r="M19" s="42">
        <v>140</v>
      </c>
      <c r="N19" s="42">
        <v>26</v>
      </c>
      <c r="O19" s="42">
        <v>40</v>
      </c>
      <c r="P19" s="43" t="s">
        <v>56</v>
      </c>
      <c r="Q19" s="42">
        <v>227</v>
      </c>
      <c r="R19" s="43" t="s">
        <v>56</v>
      </c>
      <c r="S19" s="43">
        <f t="shared" ref="S19" si="6">SUM(M19:Q19)</f>
        <v>433</v>
      </c>
      <c r="T19" s="38">
        <v>1727</v>
      </c>
      <c r="U19" s="43">
        <f t="shared" si="2"/>
        <v>2160</v>
      </c>
      <c r="V19" s="40" t="s">
        <v>57</v>
      </c>
    </row>
    <row r="20" spans="1:23" ht="15" x14ac:dyDescent="0.3">
      <c r="B20" s="46" t="s">
        <v>65</v>
      </c>
      <c r="C20" s="43">
        <f t="shared" ref="C20:K20" si="7">SUM(C12:C19)</f>
        <v>1085</v>
      </c>
      <c r="D20" s="43">
        <f t="shared" si="7"/>
        <v>2005</v>
      </c>
      <c r="E20" s="43">
        <f t="shared" si="7"/>
        <v>90</v>
      </c>
      <c r="F20" s="43">
        <f t="shared" si="7"/>
        <v>239</v>
      </c>
      <c r="G20" s="43">
        <f t="shared" si="7"/>
        <v>1107</v>
      </c>
      <c r="H20" s="43">
        <f t="shared" si="7"/>
        <v>8539</v>
      </c>
      <c r="I20" s="43">
        <f t="shared" si="7"/>
        <v>13065</v>
      </c>
      <c r="J20" s="43">
        <f t="shared" si="7"/>
        <v>3029</v>
      </c>
      <c r="K20" s="43">
        <f t="shared" si="7"/>
        <v>16094</v>
      </c>
      <c r="L20" s="39" t="s">
        <v>57</v>
      </c>
      <c r="M20" s="43">
        <f t="shared" ref="M20:U20" si="8">SUM(M12:M19)</f>
        <v>3483</v>
      </c>
      <c r="N20" s="43">
        <f t="shared" si="8"/>
        <v>2032</v>
      </c>
      <c r="O20" s="43">
        <f t="shared" si="8"/>
        <v>87</v>
      </c>
      <c r="P20" s="43">
        <f t="shared" si="8"/>
        <v>396</v>
      </c>
      <c r="Q20" s="43">
        <f t="shared" si="8"/>
        <v>4586</v>
      </c>
      <c r="R20" s="43">
        <f t="shared" si="8"/>
        <v>0</v>
      </c>
      <c r="S20" s="43">
        <f t="shared" si="8"/>
        <v>10584</v>
      </c>
      <c r="T20" s="43">
        <f t="shared" si="8"/>
        <v>4142</v>
      </c>
      <c r="U20" s="43">
        <f t="shared" si="8"/>
        <v>14726</v>
      </c>
      <c r="V20" s="39" t="s">
        <v>57</v>
      </c>
      <c r="W20" s="45"/>
    </row>
    <row r="21" spans="1:23" ht="15" x14ac:dyDescent="0.3">
      <c r="B21" s="46"/>
      <c r="C21" s="43"/>
      <c r="D21" s="43"/>
      <c r="E21" s="43"/>
      <c r="F21" s="43"/>
      <c r="G21" s="43"/>
      <c r="H21" s="43"/>
      <c r="I21" s="43"/>
      <c r="J21" s="43"/>
      <c r="K21" s="43"/>
      <c r="L21" s="39"/>
      <c r="M21" s="43"/>
      <c r="N21" s="43"/>
      <c r="O21" s="43"/>
      <c r="P21" s="43"/>
      <c r="Q21" s="43"/>
      <c r="R21" s="43"/>
      <c r="S21" s="43"/>
      <c r="T21" s="43"/>
      <c r="U21" s="43"/>
      <c r="V21" s="39"/>
    </row>
    <row r="22" spans="1:23" ht="17.25" customHeight="1" x14ac:dyDescent="0.3">
      <c r="A22" s="36"/>
      <c r="B22" s="37" t="s">
        <v>66</v>
      </c>
      <c r="C22" s="38"/>
      <c r="D22" s="38"/>
      <c r="E22" s="38"/>
      <c r="F22" s="38"/>
      <c r="G22" s="38"/>
      <c r="H22" s="38"/>
      <c r="I22" s="38"/>
      <c r="J22" s="38"/>
      <c r="K22" s="38"/>
      <c r="L22" s="39"/>
      <c r="M22" s="38"/>
      <c r="N22" s="38"/>
      <c r="O22" s="38"/>
      <c r="P22" s="38"/>
      <c r="Q22" s="38"/>
      <c r="R22" s="38"/>
      <c r="S22" s="38"/>
      <c r="T22" s="38"/>
      <c r="U22" s="38"/>
      <c r="V22" s="40"/>
    </row>
    <row r="23" spans="1:23" ht="15" x14ac:dyDescent="0.3">
      <c r="B23" s="41" t="s">
        <v>67</v>
      </c>
      <c r="C23" s="42">
        <v>0</v>
      </c>
      <c r="D23" s="42">
        <v>0</v>
      </c>
      <c r="E23" s="43" t="s">
        <v>56</v>
      </c>
      <c r="F23" s="42">
        <v>0</v>
      </c>
      <c r="G23" s="42">
        <v>0</v>
      </c>
      <c r="H23" s="43" t="s">
        <v>56</v>
      </c>
      <c r="I23" s="43">
        <f t="shared" ref="I23:I30" si="9">SUM(C23:H23)</f>
        <v>0</v>
      </c>
      <c r="J23" s="43" t="s">
        <v>56</v>
      </c>
      <c r="K23" s="43">
        <f t="shared" ref="K23:K30" si="10">SUM(I23:J23)</f>
        <v>0</v>
      </c>
      <c r="L23" s="39"/>
      <c r="M23" s="42">
        <v>28</v>
      </c>
      <c r="N23" s="42">
        <v>0</v>
      </c>
      <c r="O23" s="43" t="s">
        <v>56</v>
      </c>
      <c r="P23" s="38">
        <v>0</v>
      </c>
      <c r="Q23" s="42">
        <v>2</v>
      </c>
      <c r="R23" s="43" t="s">
        <v>56</v>
      </c>
      <c r="S23" s="43">
        <f>SUM(M23:Q23)</f>
        <v>30</v>
      </c>
      <c r="T23" s="43" t="s">
        <v>56</v>
      </c>
      <c r="U23" s="43">
        <f t="shared" ref="U23:U30" si="11">SUM(S23:T23)</f>
        <v>30</v>
      </c>
      <c r="V23" s="39"/>
    </row>
    <row r="24" spans="1:23" ht="15" x14ac:dyDescent="0.3">
      <c r="B24" s="41" t="s">
        <v>55</v>
      </c>
      <c r="C24" s="42">
        <v>1254</v>
      </c>
      <c r="D24" s="42">
        <v>3514</v>
      </c>
      <c r="E24" s="43" t="s">
        <v>56</v>
      </c>
      <c r="F24" s="38">
        <v>127</v>
      </c>
      <c r="G24" s="42">
        <v>900</v>
      </c>
      <c r="H24" s="42">
        <v>10403</v>
      </c>
      <c r="I24" s="43">
        <f t="shared" si="9"/>
        <v>16198</v>
      </c>
      <c r="J24" s="43" t="s">
        <v>56</v>
      </c>
      <c r="K24" s="43">
        <f t="shared" si="10"/>
        <v>16198</v>
      </c>
      <c r="L24" s="39"/>
      <c r="M24" s="42">
        <v>4906</v>
      </c>
      <c r="N24" s="42">
        <v>2272</v>
      </c>
      <c r="O24" s="43" t="s">
        <v>56</v>
      </c>
      <c r="P24" s="38">
        <v>762</v>
      </c>
      <c r="Q24" s="42">
        <v>3458</v>
      </c>
      <c r="R24" s="43" t="s">
        <v>56</v>
      </c>
      <c r="S24" s="43">
        <f>SUM(M24:Q24)</f>
        <v>11398</v>
      </c>
      <c r="T24" s="43" t="s">
        <v>56</v>
      </c>
      <c r="U24" s="43">
        <f t="shared" si="11"/>
        <v>11398</v>
      </c>
      <c r="V24" s="39"/>
    </row>
    <row r="25" spans="1:23" ht="15" x14ac:dyDescent="0.3">
      <c r="B25" s="41" t="s">
        <v>59</v>
      </c>
      <c r="C25" s="42">
        <v>204</v>
      </c>
      <c r="D25" s="42">
        <v>0</v>
      </c>
      <c r="E25" s="42">
        <v>4</v>
      </c>
      <c r="F25" s="43" t="s">
        <v>56</v>
      </c>
      <c r="G25" s="42">
        <v>141</v>
      </c>
      <c r="H25" s="43" t="s">
        <v>56</v>
      </c>
      <c r="I25" s="43">
        <f t="shared" si="9"/>
        <v>349</v>
      </c>
      <c r="J25" s="38">
        <v>2250</v>
      </c>
      <c r="K25" s="43">
        <f t="shared" si="10"/>
        <v>2599</v>
      </c>
      <c r="L25" s="39"/>
      <c r="M25" s="42">
        <v>2</v>
      </c>
      <c r="N25" s="42">
        <v>8</v>
      </c>
      <c r="O25" s="42">
        <v>11</v>
      </c>
      <c r="P25" s="43" t="s">
        <v>56</v>
      </c>
      <c r="Q25" s="42">
        <v>19</v>
      </c>
      <c r="R25" s="43" t="s">
        <v>56</v>
      </c>
      <c r="S25" s="43">
        <f t="shared" ref="S25:S28" si="12">SUM(M25:Q25)</f>
        <v>40</v>
      </c>
      <c r="T25" s="38">
        <v>851</v>
      </c>
      <c r="U25" s="43">
        <f t="shared" si="11"/>
        <v>891</v>
      </c>
      <c r="V25" s="39"/>
    </row>
    <row r="26" spans="1:23" ht="15" x14ac:dyDescent="0.3">
      <c r="B26" s="41" t="s">
        <v>60</v>
      </c>
      <c r="C26" s="42">
        <v>48</v>
      </c>
      <c r="D26" s="42">
        <v>0</v>
      </c>
      <c r="E26" s="42">
        <v>0</v>
      </c>
      <c r="F26" s="43" t="s">
        <v>56</v>
      </c>
      <c r="G26" s="42">
        <v>16</v>
      </c>
      <c r="H26" s="43" t="s">
        <v>56</v>
      </c>
      <c r="I26" s="43">
        <f t="shared" si="9"/>
        <v>64</v>
      </c>
      <c r="J26" s="38">
        <v>419</v>
      </c>
      <c r="K26" s="43">
        <f t="shared" si="10"/>
        <v>483</v>
      </c>
      <c r="L26" s="39"/>
      <c r="M26" s="42">
        <v>0</v>
      </c>
      <c r="N26" s="42">
        <v>71</v>
      </c>
      <c r="O26" s="42">
        <v>21</v>
      </c>
      <c r="P26" s="43" t="s">
        <v>56</v>
      </c>
      <c r="Q26" s="42">
        <v>11</v>
      </c>
      <c r="R26" s="43" t="s">
        <v>56</v>
      </c>
      <c r="S26" s="43">
        <f t="shared" si="12"/>
        <v>103</v>
      </c>
      <c r="T26" s="38">
        <v>247</v>
      </c>
      <c r="U26" s="43">
        <f t="shared" si="11"/>
        <v>350</v>
      </c>
      <c r="V26" s="39"/>
    </row>
    <row r="27" spans="1:23" ht="15" x14ac:dyDescent="0.3">
      <c r="B27" s="41" t="s">
        <v>61</v>
      </c>
      <c r="C27" s="42">
        <v>0</v>
      </c>
      <c r="D27" s="42">
        <v>0</v>
      </c>
      <c r="E27" s="43" t="s">
        <v>56</v>
      </c>
      <c r="F27" s="43" t="s">
        <v>56</v>
      </c>
      <c r="G27" s="43" t="s">
        <v>56</v>
      </c>
      <c r="H27" s="43" t="s">
        <v>56</v>
      </c>
      <c r="I27" s="43">
        <f t="shared" si="9"/>
        <v>0</v>
      </c>
      <c r="J27" s="43" t="s">
        <v>56</v>
      </c>
      <c r="K27" s="43">
        <f t="shared" si="10"/>
        <v>0</v>
      </c>
      <c r="L27" s="39"/>
      <c r="M27" s="42">
        <v>27</v>
      </c>
      <c r="N27" s="42">
        <v>0</v>
      </c>
      <c r="O27" s="43" t="s">
        <v>56</v>
      </c>
      <c r="P27" s="43" t="s">
        <v>56</v>
      </c>
      <c r="Q27" s="43" t="s">
        <v>56</v>
      </c>
      <c r="R27" s="43" t="s">
        <v>56</v>
      </c>
      <c r="S27" s="43">
        <f t="shared" si="12"/>
        <v>27</v>
      </c>
      <c r="T27" s="43" t="s">
        <v>56</v>
      </c>
      <c r="U27" s="43">
        <f t="shared" si="11"/>
        <v>27</v>
      </c>
      <c r="V27" s="40"/>
    </row>
    <row r="28" spans="1:23" ht="15" x14ac:dyDescent="0.3">
      <c r="B28" s="41" t="s">
        <v>62</v>
      </c>
      <c r="C28" s="43" t="s">
        <v>56</v>
      </c>
      <c r="D28" s="43" t="s">
        <v>56</v>
      </c>
      <c r="E28" s="43" t="s">
        <v>56</v>
      </c>
      <c r="F28" s="43" t="s">
        <v>56</v>
      </c>
      <c r="G28" s="43" t="s">
        <v>56</v>
      </c>
      <c r="H28" s="43" t="s">
        <v>56</v>
      </c>
      <c r="I28" s="43" t="s">
        <v>56</v>
      </c>
      <c r="J28" s="43" t="s">
        <v>56</v>
      </c>
      <c r="K28" s="43" t="s">
        <v>56</v>
      </c>
      <c r="L28" s="39"/>
      <c r="M28" s="42">
        <v>2101</v>
      </c>
      <c r="N28" s="42">
        <v>1137</v>
      </c>
      <c r="O28" s="43" t="s">
        <v>56</v>
      </c>
      <c r="P28" s="38">
        <v>298</v>
      </c>
      <c r="Q28" s="42">
        <v>1891</v>
      </c>
      <c r="R28" s="43" t="s">
        <v>56</v>
      </c>
      <c r="S28" s="43">
        <f t="shared" si="12"/>
        <v>5427</v>
      </c>
      <c r="T28" s="43" t="s">
        <v>56</v>
      </c>
      <c r="U28" s="43">
        <f t="shared" si="11"/>
        <v>5427</v>
      </c>
      <c r="V28" s="39"/>
    </row>
    <row r="29" spans="1:23" ht="15" x14ac:dyDescent="0.3">
      <c r="B29" s="41" t="s">
        <v>68</v>
      </c>
      <c r="C29" s="42">
        <v>61</v>
      </c>
      <c r="D29" s="42">
        <v>161</v>
      </c>
      <c r="E29" s="42">
        <v>45</v>
      </c>
      <c r="F29" s="43" t="s">
        <v>56</v>
      </c>
      <c r="G29" s="42">
        <v>93</v>
      </c>
      <c r="H29" s="43" t="s">
        <v>56</v>
      </c>
      <c r="I29" s="43">
        <f t="shared" si="9"/>
        <v>360</v>
      </c>
      <c r="J29" s="38">
        <v>2260</v>
      </c>
      <c r="K29" s="43">
        <f t="shared" si="10"/>
        <v>2620</v>
      </c>
      <c r="L29" s="39"/>
      <c r="M29" s="42">
        <v>137</v>
      </c>
      <c r="N29" s="42">
        <v>202</v>
      </c>
      <c r="O29" s="42">
        <v>74</v>
      </c>
      <c r="P29" s="43" t="s">
        <v>56</v>
      </c>
      <c r="Q29" s="42">
        <v>190</v>
      </c>
      <c r="R29" s="42">
        <v>0</v>
      </c>
      <c r="S29" s="43">
        <f>SUM(M29:R29)</f>
        <v>603</v>
      </c>
      <c r="T29" s="38">
        <v>2285</v>
      </c>
      <c r="U29" s="43">
        <f t="shared" si="11"/>
        <v>2888</v>
      </c>
      <c r="V29" s="40"/>
    </row>
    <row r="30" spans="1:23" ht="15" x14ac:dyDescent="0.3">
      <c r="B30" s="41" t="s">
        <v>64</v>
      </c>
      <c r="C30" s="42">
        <v>13</v>
      </c>
      <c r="D30" s="42">
        <v>0</v>
      </c>
      <c r="E30" s="42">
        <v>0</v>
      </c>
      <c r="F30" s="43" t="s">
        <v>56</v>
      </c>
      <c r="G30" s="42">
        <v>38</v>
      </c>
      <c r="H30" s="43" t="s">
        <v>56</v>
      </c>
      <c r="I30" s="43">
        <f t="shared" si="9"/>
        <v>51</v>
      </c>
      <c r="J30" s="38">
        <v>263</v>
      </c>
      <c r="K30" s="43">
        <f t="shared" si="10"/>
        <v>314</v>
      </c>
      <c r="L30" s="39"/>
      <c r="M30" s="42">
        <v>71</v>
      </c>
      <c r="N30" s="42">
        <v>10</v>
      </c>
      <c r="O30" s="42">
        <v>20</v>
      </c>
      <c r="P30" s="43" t="s">
        <v>56</v>
      </c>
      <c r="Q30" s="42">
        <v>57</v>
      </c>
      <c r="R30" s="43" t="s">
        <v>56</v>
      </c>
      <c r="S30" s="43">
        <f t="shared" ref="S30" si="13">SUM(M30:Q30)</f>
        <v>158</v>
      </c>
      <c r="T30" s="38">
        <v>977</v>
      </c>
      <c r="U30" s="43">
        <f t="shared" si="11"/>
        <v>1135</v>
      </c>
      <c r="V30" s="40"/>
    </row>
    <row r="31" spans="1:23" ht="15" x14ac:dyDescent="0.3">
      <c r="B31" s="46" t="s">
        <v>69</v>
      </c>
      <c r="C31" s="43">
        <f>SUM(C23:C30)</f>
        <v>1580</v>
      </c>
      <c r="D31" s="43">
        <f t="shared" ref="D31:K31" si="14">SUM(D23:D30)</f>
        <v>3675</v>
      </c>
      <c r="E31" s="43">
        <f t="shared" si="14"/>
        <v>49</v>
      </c>
      <c r="F31" s="43">
        <f t="shared" si="14"/>
        <v>127</v>
      </c>
      <c r="G31" s="43">
        <f t="shared" si="14"/>
        <v>1188</v>
      </c>
      <c r="H31" s="43">
        <f t="shared" si="14"/>
        <v>10403</v>
      </c>
      <c r="I31" s="43">
        <f t="shared" si="14"/>
        <v>17022</v>
      </c>
      <c r="J31" s="43">
        <f t="shared" si="14"/>
        <v>5192</v>
      </c>
      <c r="K31" s="43">
        <f t="shared" si="14"/>
        <v>22214</v>
      </c>
      <c r="L31" s="39"/>
      <c r="M31" s="43">
        <f>SUM(M23:M30)</f>
        <v>7272</v>
      </c>
      <c r="N31" s="43">
        <f t="shared" ref="N31:U31" si="15">SUM(N23:N30)</f>
        <v>3700</v>
      </c>
      <c r="O31" s="43">
        <f t="shared" si="15"/>
        <v>126</v>
      </c>
      <c r="P31" s="43">
        <f t="shared" si="15"/>
        <v>1060</v>
      </c>
      <c r="Q31" s="43">
        <f t="shared" si="15"/>
        <v>5628</v>
      </c>
      <c r="R31" s="43">
        <f t="shared" si="15"/>
        <v>0</v>
      </c>
      <c r="S31" s="43">
        <f t="shared" si="15"/>
        <v>17786</v>
      </c>
      <c r="T31" s="43">
        <f t="shared" si="15"/>
        <v>4360</v>
      </c>
      <c r="U31" s="43">
        <f t="shared" si="15"/>
        <v>22146</v>
      </c>
      <c r="V31" s="39"/>
      <c r="W31" s="45"/>
    </row>
    <row r="32" spans="1:23" ht="15" x14ac:dyDescent="0.3">
      <c r="B32" s="46"/>
      <c r="C32" s="43"/>
      <c r="D32" s="43"/>
      <c r="E32" s="43"/>
      <c r="F32" s="43"/>
      <c r="G32" s="43"/>
      <c r="H32" s="43"/>
      <c r="I32" s="43"/>
      <c r="J32" s="43"/>
      <c r="K32" s="43"/>
      <c r="L32" s="39"/>
      <c r="M32" s="43"/>
      <c r="N32" s="43"/>
      <c r="O32" s="43"/>
      <c r="P32" s="43"/>
      <c r="Q32" s="43"/>
      <c r="R32" s="43"/>
      <c r="S32" s="43"/>
      <c r="T32" s="43"/>
      <c r="U32" s="43"/>
      <c r="V32" s="39"/>
    </row>
    <row r="33" spans="1:23" ht="17.25" customHeight="1" x14ac:dyDescent="0.3">
      <c r="A33" s="36"/>
      <c r="B33" s="37" t="s">
        <v>53</v>
      </c>
      <c r="C33" s="38"/>
      <c r="D33" s="38"/>
      <c r="E33" s="38"/>
      <c r="F33" s="38"/>
      <c r="G33" s="38"/>
      <c r="H33" s="38"/>
      <c r="I33" s="38"/>
      <c r="J33" s="38"/>
      <c r="K33" s="38"/>
      <c r="L33" s="39"/>
      <c r="M33" s="38"/>
      <c r="N33" s="38"/>
      <c r="O33" s="38"/>
      <c r="P33" s="38"/>
      <c r="Q33" s="38"/>
      <c r="R33" s="38"/>
      <c r="S33" s="38"/>
      <c r="T33" s="38"/>
      <c r="U33" s="38"/>
      <c r="V33" s="40"/>
    </row>
    <row r="34" spans="1:23" ht="15" x14ac:dyDescent="0.3">
      <c r="B34" s="41" t="s">
        <v>67</v>
      </c>
      <c r="C34" s="42">
        <f>SUM(C23)</f>
        <v>0</v>
      </c>
      <c r="D34" s="42">
        <f>SUM(D23)</f>
        <v>0</v>
      </c>
      <c r="E34" s="43" t="s">
        <v>56</v>
      </c>
      <c r="F34" s="42">
        <f>SUM(F23)</f>
        <v>0</v>
      </c>
      <c r="G34" s="42">
        <f>SUM(G23)</f>
        <v>0</v>
      </c>
      <c r="H34" s="43" t="s">
        <v>56</v>
      </c>
      <c r="I34" s="43">
        <f t="shared" ref="I34" si="16">SUM(C34:H34)</f>
        <v>0</v>
      </c>
      <c r="J34" s="43" t="s">
        <v>56</v>
      </c>
      <c r="K34" s="43">
        <f t="shared" ref="K34:K35" si="17">SUM(I34:J34)</f>
        <v>0</v>
      </c>
      <c r="L34" s="39"/>
      <c r="M34" s="42">
        <f>SUM(M23)</f>
        <v>28</v>
      </c>
      <c r="N34" s="42">
        <f>SUM(N23)</f>
        <v>0</v>
      </c>
      <c r="O34" s="43" t="s">
        <v>56</v>
      </c>
      <c r="P34" s="42">
        <f>SUM(P23)</f>
        <v>0</v>
      </c>
      <c r="Q34" s="42">
        <f>SUM(Q23)</f>
        <v>2</v>
      </c>
      <c r="R34" s="43" t="s">
        <v>56</v>
      </c>
      <c r="S34" s="43">
        <f>SUM(M34:Q34)</f>
        <v>30</v>
      </c>
      <c r="T34" s="43" t="s">
        <v>56</v>
      </c>
      <c r="U34" s="43">
        <f t="shared" ref="U34:U42" si="18">SUM(S34:T34)</f>
        <v>30</v>
      </c>
      <c r="V34" s="39"/>
    </row>
    <row r="35" spans="1:23" ht="15" x14ac:dyDescent="0.3">
      <c r="B35" s="41" t="s">
        <v>55</v>
      </c>
      <c r="C35" s="42">
        <f>SUM(C24,C12)</f>
        <v>2134</v>
      </c>
      <c r="D35" s="42">
        <f>SUM(D24,D12)</f>
        <v>5438</v>
      </c>
      <c r="E35" s="43" t="s">
        <v>56</v>
      </c>
      <c r="F35" s="42">
        <f>SUM(F24,F12)</f>
        <v>366</v>
      </c>
      <c r="G35" s="42">
        <f>SUM(G24,G12)</f>
        <v>1889</v>
      </c>
      <c r="H35" s="42">
        <f>SUM(H24,H12)</f>
        <v>18942</v>
      </c>
      <c r="I35" s="43">
        <f t="shared" ref="I35" si="19">SUM(C35:H35)</f>
        <v>28769</v>
      </c>
      <c r="J35" s="43" t="s">
        <v>56</v>
      </c>
      <c r="K35" s="43">
        <f t="shared" si="17"/>
        <v>28769</v>
      </c>
      <c r="L35" s="39"/>
      <c r="M35" s="42">
        <f>SUM(M24,M12)</f>
        <v>6864</v>
      </c>
      <c r="N35" s="42">
        <f>SUM(N24,N12)</f>
        <v>3388</v>
      </c>
      <c r="O35" s="43" t="s">
        <v>56</v>
      </c>
      <c r="P35" s="42">
        <f>SUM(P24,P12)</f>
        <v>982</v>
      </c>
      <c r="Q35" s="42">
        <f>SUM(Q24,Q12)</f>
        <v>6311</v>
      </c>
      <c r="R35" s="43" t="s">
        <v>56</v>
      </c>
      <c r="S35" s="43">
        <f>SUM(M35:Q35)</f>
        <v>17545</v>
      </c>
      <c r="T35" s="43" t="s">
        <v>56</v>
      </c>
      <c r="U35" s="43">
        <f t="shared" si="18"/>
        <v>17545</v>
      </c>
      <c r="V35" s="39"/>
      <c r="W35" s="45"/>
    </row>
    <row r="36" spans="1:23" ht="15" x14ac:dyDescent="0.3">
      <c r="B36" s="41" t="s">
        <v>58</v>
      </c>
      <c r="C36" s="44" t="s">
        <v>56</v>
      </c>
      <c r="D36" s="44" t="s">
        <v>56</v>
      </c>
      <c r="E36" s="44" t="s">
        <v>56</v>
      </c>
      <c r="F36" s="44" t="s">
        <v>56</v>
      </c>
      <c r="G36" s="44" t="s">
        <v>56</v>
      </c>
      <c r="H36" s="43" t="s">
        <v>56</v>
      </c>
      <c r="I36" s="44" t="s">
        <v>56</v>
      </c>
      <c r="J36" s="44" t="s">
        <v>56</v>
      </c>
      <c r="K36" s="44" t="s">
        <v>56</v>
      </c>
      <c r="L36" s="39"/>
      <c r="M36" s="43" t="s">
        <v>56</v>
      </c>
      <c r="N36" s="42">
        <f>SUM(N13)</f>
        <v>0</v>
      </c>
      <c r="O36" s="42">
        <f>SUM(O13)</f>
        <v>0</v>
      </c>
      <c r="P36" s="43" t="s">
        <v>56</v>
      </c>
      <c r="Q36" s="42">
        <f>SUM(Q13)</f>
        <v>0</v>
      </c>
      <c r="R36" s="43" t="s">
        <v>56</v>
      </c>
      <c r="S36" s="43">
        <f>SUM(M36:Q36)</f>
        <v>0</v>
      </c>
      <c r="T36" s="42">
        <f>SUM(T13)</f>
        <v>2</v>
      </c>
      <c r="U36" s="43">
        <f t="shared" si="18"/>
        <v>2</v>
      </c>
      <c r="V36" s="39"/>
      <c r="W36" s="45"/>
    </row>
    <row r="37" spans="1:23" ht="15" x14ac:dyDescent="0.3">
      <c r="B37" s="41" t="s">
        <v>59</v>
      </c>
      <c r="C37" s="42">
        <f t="shared" ref="C37:G42" si="20">SUM(C25,C14)</f>
        <v>327</v>
      </c>
      <c r="D37" s="42">
        <f t="shared" si="20"/>
        <v>0</v>
      </c>
      <c r="E37" s="42">
        <f t="shared" si="20"/>
        <v>58</v>
      </c>
      <c r="F37" s="44" t="s">
        <v>56</v>
      </c>
      <c r="G37" s="42">
        <f t="shared" si="20"/>
        <v>185</v>
      </c>
      <c r="H37" s="43" t="s">
        <v>56</v>
      </c>
      <c r="I37" s="43">
        <f t="shared" ref="I37:I42" si="21">SUM(C37:H37)</f>
        <v>570</v>
      </c>
      <c r="J37" s="42">
        <f>SUM(J25,J14)</f>
        <v>3258</v>
      </c>
      <c r="K37" s="43">
        <f t="shared" ref="K37:K42" si="22">SUM(I37:J37)</f>
        <v>3828</v>
      </c>
      <c r="L37" s="39"/>
      <c r="M37" s="42">
        <f t="shared" ref="M37:Q42" si="23">SUM(M25,M14)</f>
        <v>2</v>
      </c>
      <c r="N37" s="42">
        <f t="shared" si="23"/>
        <v>13</v>
      </c>
      <c r="O37" s="42">
        <f t="shared" si="23"/>
        <v>25</v>
      </c>
      <c r="P37" s="43" t="s">
        <v>56</v>
      </c>
      <c r="Q37" s="42">
        <f t="shared" si="23"/>
        <v>30</v>
      </c>
      <c r="R37" s="43" t="s">
        <v>56</v>
      </c>
      <c r="S37" s="43">
        <f t="shared" ref="S37:S40" si="24">SUM(M37:Q37)</f>
        <v>70</v>
      </c>
      <c r="T37" s="42">
        <f>SUM(T25,T14)</f>
        <v>1303</v>
      </c>
      <c r="U37" s="43">
        <f t="shared" si="18"/>
        <v>1373</v>
      </c>
      <c r="V37" s="39"/>
      <c r="W37" s="45"/>
    </row>
    <row r="38" spans="1:23" ht="15" x14ac:dyDescent="0.3">
      <c r="B38" s="41" t="s">
        <v>60</v>
      </c>
      <c r="C38" s="42">
        <f t="shared" si="20"/>
        <v>48</v>
      </c>
      <c r="D38" s="42">
        <f t="shared" si="20"/>
        <v>0</v>
      </c>
      <c r="E38" s="42">
        <f t="shared" si="20"/>
        <v>0</v>
      </c>
      <c r="F38" s="44" t="s">
        <v>56</v>
      </c>
      <c r="G38" s="42">
        <f t="shared" si="20"/>
        <v>16</v>
      </c>
      <c r="H38" s="43" t="s">
        <v>56</v>
      </c>
      <c r="I38" s="43">
        <f t="shared" si="21"/>
        <v>64</v>
      </c>
      <c r="J38" s="42">
        <f>SUM(J26,J15)</f>
        <v>461</v>
      </c>
      <c r="K38" s="43">
        <f t="shared" si="22"/>
        <v>525</v>
      </c>
      <c r="L38" s="39"/>
      <c r="M38" s="42">
        <f t="shared" si="23"/>
        <v>1</v>
      </c>
      <c r="N38" s="42">
        <f t="shared" si="23"/>
        <v>89</v>
      </c>
      <c r="O38" s="42">
        <f t="shared" si="23"/>
        <v>42</v>
      </c>
      <c r="P38" s="43" t="s">
        <v>56</v>
      </c>
      <c r="Q38" s="42">
        <f t="shared" si="23"/>
        <v>17</v>
      </c>
      <c r="R38" s="43" t="s">
        <v>56</v>
      </c>
      <c r="S38" s="43">
        <f t="shared" si="24"/>
        <v>149</v>
      </c>
      <c r="T38" s="42">
        <f>SUM(T26,T15)</f>
        <v>359</v>
      </c>
      <c r="U38" s="43">
        <f t="shared" si="18"/>
        <v>508</v>
      </c>
      <c r="V38" s="39"/>
      <c r="W38" s="45"/>
    </row>
    <row r="39" spans="1:23" ht="15" x14ac:dyDescent="0.3">
      <c r="B39" s="41" t="s">
        <v>61</v>
      </c>
      <c r="C39" s="42">
        <f t="shared" si="20"/>
        <v>0</v>
      </c>
      <c r="D39" s="42">
        <f t="shared" si="20"/>
        <v>0</v>
      </c>
      <c r="E39" s="43" t="s">
        <v>56</v>
      </c>
      <c r="F39" s="44" t="s">
        <v>56</v>
      </c>
      <c r="G39" s="43" t="s">
        <v>56</v>
      </c>
      <c r="H39" s="43" t="s">
        <v>56</v>
      </c>
      <c r="I39" s="43">
        <f t="shared" si="21"/>
        <v>0</v>
      </c>
      <c r="J39" s="43" t="s">
        <v>56</v>
      </c>
      <c r="K39" s="43">
        <f t="shared" si="22"/>
        <v>0</v>
      </c>
      <c r="L39" s="39"/>
      <c r="M39" s="42">
        <f t="shared" si="23"/>
        <v>133</v>
      </c>
      <c r="N39" s="42">
        <f t="shared" si="23"/>
        <v>0</v>
      </c>
      <c r="O39" s="43" t="s">
        <v>56</v>
      </c>
      <c r="P39" s="43" t="s">
        <v>56</v>
      </c>
      <c r="Q39" s="43" t="s">
        <v>56</v>
      </c>
      <c r="R39" s="43" t="s">
        <v>56</v>
      </c>
      <c r="S39" s="43">
        <f t="shared" si="24"/>
        <v>133</v>
      </c>
      <c r="T39" s="43" t="s">
        <v>56</v>
      </c>
      <c r="U39" s="43">
        <f t="shared" si="18"/>
        <v>133</v>
      </c>
      <c r="V39" s="40"/>
      <c r="W39" s="45"/>
    </row>
    <row r="40" spans="1:23" ht="15" x14ac:dyDescent="0.3">
      <c r="B40" s="41" t="s">
        <v>62</v>
      </c>
      <c r="C40" s="43" t="s">
        <v>56</v>
      </c>
      <c r="D40" s="43" t="s">
        <v>56</v>
      </c>
      <c r="E40" s="43" t="s">
        <v>56</v>
      </c>
      <c r="F40" s="43" t="s">
        <v>56</v>
      </c>
      <c r="G40" s="43" t="s">
        <v>56</v>
      </c>
      <c r="H40" s="43" t="s">
        <v>56</v>
      </c>
      <c r="I40" s="43" t="s">
        <v>56</v>
      </c>
      <c r="J40" s="43" t="s">
        <v>56</v>
      </c>
      <c r="K40" s="43" t="s">
        <v>56</v>
      </c>
      <c r="L40" s="39"/>
      <c r="M40" s="42">
        <f t="shared" si="23"/>
        <v>3249</v>
      </c>
      <c r="N40" s="42">
        <f t="shared" si="23"/>
        <v>1906</v>
      </c>
      <c r="O40" s="43" t="s">
        <v>56</v>
      </c>
      <c r="P40" s="42">
        <f>SUM(P28,P17)</f>
        <v>474</v>
      </c>
      <c r="Q40" s="42">
        <f>SUM(Q28,Q17)</f>
        <v>3173</v>
      </c>
      <c r="R40" s="43" t="s">
        <v>56</v>
      </c>
      <c r="S40" s="43">
        <f t="shared" si="24"/>
        <v>8802</v>
      </c>
      <c r="T40" s="43" t="s">
        <v>56</v>
      </c>
      <c r="U40" s="43">
        <f t="shared" si="18"/>
        <v>8802</v>
      </c>
      <c r="V40" s="39"/>
      <c r="W40" s="45"/>
    </row>
    <row r="41" spans="1:23" ht="15" x14ac:dyDescent="0.3">
      <c r="B41" s="41" t="s">
        <v>68</v>
      </c>
      <c r="C41" s="42">
        <f t="shared" si="20"/>
        <v>110</v>
      </c>
      <c r="D41" s="42">
        <f t="shared" si="20"/>
        <v>242</v>
      </c>
      <c r="E41" s="42">
        <f>SUM(E29,E18)</f>
        <v>73</v>
      </c>
      <c r="F41" s="43" t="s">
        <v>56</v>
      </c>
      <c r="G41" s="42">
        <f>SUM(G29,G18)</f>
        <v>148</v>
      </c>
      <c r="H41" s="43" t="s">
        <v>56</v>
      </c>
      <c r="I41" s="43">
        <f t="shared" si="21"/>
        <v>573</v>
      </c>
      <c r="J41" s="42">
        <f>SUM(J29,J18)</f>
        <v>3760</v>
      </c>
      <c r="K41" s="43">
        <f t="shared" si="22"/>
        <v>4333</v>
      </c>
      <c r="L41" s="39"/>
      <c r="M41" s="42">
        <f t="shared" si="23"/>
        <v>267</v>
      </c>
      <c r="N41" s="42">
        <f t="shared" si="23"/>
        <v>300</v>
      </c>
      <c r="O41" s="42">
        <f>SUM(O29,O18)</f>
        <v>86</v>
      </c>
      <c r="P41" s="43" t="s">
        <v>56</v>
      </c>
      <c r="Q41" s="42">
        <f>SUM(Q29,Q18)</f>
        <v>397</v>
      </c>
      <c r="R41" s="42">
        <f>SUM(R29,R18)</f>
        <v>0</v>
      </c>
      <c r="S41" s="43">
        <f>SUM(M41:R41)</f>
        <v>1050</v>
      </c>
      <c r="T41" s="42">
        <f>SUM(T29,T18)</f>
        <v>4134</v>
      </c>
      <c r="U41" s="43">
        <f t="shared" si="18"/>
        <v>5184</v>
      </c>
      <c r="V41" s="40"/>
      <c r="W41" s="45"/>
    </row>
    <row r="42" spans="1:23" ht="15" x14ac:dyDescent="0.3">
      <c r="B42" s="41" t="s">
        <v>64</v>
      </c>
      <c r="C42" s="42">
        <f t="shared" si="20"/>
        <v>46</v>
      </c>
      <c r="D42" s="42">
        <f t="shared" si="20"/>
        <v>0</v>
      </c>
      <c r="E42" s="42">
        <f>SUM(E30,E19)</f>
        <v>8</v>
      </c>
      <c r="F42" s="43" t="s">
        <v>56</v>
      </c>
      <c r="G42" s="42">
        <f>SUM(G30,G19)</f>
        <v>57</v>
      </c>
      <c r="H42" s="43" t="s">
        <v>56</v>
      </c>
      <c r="I42" s="43">
        <f t="shared" si="21"/>
        <v>111</v>
      </c>
      <c r="J42" s="42">
        <f>SUM(J30,J19)</f>
        <v>742</v>
      </c>
      <c r="K42" s="43">
        <f t="shared" si="22"/>
        <v>853</v>
      </c>
      <c r="L42" s="39"/>
      <c r="M42" s="42">
        <f t="shared" si="23"/>
        <v>211</v>
      </c>
      <c r="N42" s="42">
        <f t="shared" si="23"/>
        <v>36</v>
      </c>
      <c r="O42" s="42">
        <f>SUM(O30,O19)</f>
        <v>60</v>
      </c>
      <c r="P42" s="43" t="s">
        <v>56</v>
      </c>
      <c r="Q42" s="42">
        <f>SUM(Q30,Q19)</f>
        <v>284</v>
      </c>
      <c r="R42" s="43" t="s">
        <v>56</v>
      </c>
      <c r="S42" s="43">
        <f t="shared" ref="S42" si="25">SUM(M42:Q42)</f>
        <v>591</v>
      </c>
      <c r="T42" s="42">
        <f>SUM(T30,T19)</f>
        <v>2704</v>
      </c>
      <c r="U42" s="43">
        <f t="shared" si="18"/>
        <v>3295</v>
      </c>
      <c r="V42" s="40"/>
      <c r="W42" s="45"/>
    </row>
    <row r="43" spans="1:23" ht="15.5" thickBot="1" x14ac:dyDescent="0.35">
      <c r="A43" s="30"/>
      <c r="B43" s="47" t="s">
        <v>70</v>
      </c>
      <c r="C43" s="48">
        <f t="shared" ref="C43:K43" si="26">SUM(C35:C42)</f>
        <v>2665</v>
      </c>
      <c r="D43" s="48">
        <f t="shared" si="26"/>
        <v>5680</v>
      </c>
      <c r="E43" s="48">
        <f t="shared" si="26"/>
        <v>139</v>
      </c>
      <c r="F43" s="48">
        <f t="shared" si="26"/>
        <v>366</v>
      </c>
      <c r="G43" s="48">
        <f t="shared" si="26"/>
        <v>2295</v>
      </c>
      <c r="H43" s="48">
        <f t="shared" si="26"/>
        <v>18942</v>
      </c>
      <c r="I43" s="48">
        <f t="shared" si="26"/>
        <v>30087</v>
      </c>
      <c r="J43" s="48">
        <f t="shared" si="26"/>
        <v>8221</v>
      </c>
      <c r="K43" s="48">
        <f t="shared" si="26"/>
        <v>38308</v>
      </c>
      <c r="L43" s="49"/>
      <c r="M43" s="48">
        <f t="shared" ref="M43:U43" si="27">SUM(M34:M42)</f>
        <v>10755</v>
      </c>
      <c r="N43" s="48">
        <f t="shared" si="27"/>
        <v>5732</v>
      </c>
      <c r="O43" s="48">
        <f t="shared" si="27"/>
        <v>213</v>
      </c>
      <c r="P43" s="48">
        <f t="shared" si="27"/>
        <v>1456</v>
      </c>
      <c r="Q43" s="48">
        <f t="shared" si="27"/>
        <v>10214</v>
      </c>
      <c r="R43" s="48">
        <f t="shared" si="27"/>
        <v>0</v>
      </c>
      <c r="S43" s="48">
        <f t="shared" si="27"/>
        <v>28370</v>
      </c>
      <c r="T43" s="48">
        <f t="shared" si="27"/>
        <v>8502</v>
      </c>
      <c r="U43" s="48">
        <f t="shared" si="27"/>
        <v>36872</v>
      </c>
      <c r="V43" s="39"/>
      <c r="W43" s="45"/>
    </row>
    <row r="44" spans="1:23" ht="15" x14ac:dyDescent="0.3">
      <c r="B44" s="46"/>
      <c r="C44" s="43"/>
      <c r="D44" s="43"/>
      <c r="E44" s="43"/>
      <c r="F44" s="43"/>
      <c r="G44" s="43"/>
      <c r="H44" s="43"/>
      <c r="I44" s="43"/>
      <c r="J44" s="43"/>
      <c r="K44" s="43"/>
      <c r="L44" s="39"/>
      <c r="M44" s="43"/>
      <c r="N44" s="43"/>
      <c r="O44" s="43"/>
      <c r="P44" s="43"/>
      <c r="Q44" s="43"/>
      <c r="R44" s="43"/>
      <c r="S44" s="43"/>
      <c r="T44" s="43"/>
      <c r="U44" s="43"/>
      <c r="V44" s="39"/>
    </row>
    <row r="45" spans="1:23" ht="17.25" customHeight="1" x14ac:dyDescent="0.3">
      <c r="A45" s="36" t="s">
        <v>71</v>
      </c>
      <c r="B45" s="37" t="s">
        <v>72</v>
      </c>
      <c r="C45" s="38"/>
      <c r="D45" s="38"/>
      <c r="E45" s="38"/>
      <c r="F45" s="38"/>
      <c r="G45" s="38"/>
      <c r="H45" s="38"/>
      <c r="I45" s="38"/>
      <c r="J45" s="38"/>
      <c r="K45" s="38"/>
      <c r="L45" s="39"/>
      <c r="M45" s="38"/>
      <c r="N45" s="38"/>
      <c r="O45" s="38"/>
      <c r="P45" s="43"/>
      <c r="Q45" s="38"/>
      <c r="R45" s="38"/>
      <c r="S45" s="38"/>
      <c r="T45" s="38"/>
      <c r="U45" s="38"/>
      <c r="V45" s="40"/>
    </row>
    <row r="46" spans="1:23" ht="15" x14ac:dyDescent="0.3">
      <c r="B46" s="41" t="s">
        <v>67</v>
      </c>
      <c r="C46" s="42">
        <v>0</v>
      </c>
      <c r="D46" s="42">
        <v>0</v>
      </c>
      <c r="E46" s="43" t="s">
        <v>56</v>
      </c>
      <c r="F46" s="42">
        <v>0</v>
      </c>
      <c r="G46" s="42">
        <v>0</v>
      </c>
      <c r="H46" s="43" t="s">
        <v>56</v>
      </c>
      <c r="I46" s="43">
        <f t="shared" ref="I46:I54" si="28">SUM(C46:H46)</f>
        <v>0</v>
      </c>
      <c r="J46" s="43" t="s">
        <v>56</v>
      </c>
      <c r="K46" s="43">
        <f t="shared" ref="K46:K54" si="29">SUM(I46:J46)</f>
        <v>0</v>
      </c>
      <c r="L46" s="39"/>
      <c r="M46" s="42">
        <v>54</v>
      </c>
      <c r="N46" s="42">
        <v>0</v>
      </c>
      <c r="O46" s="43" t="s">
        <v>56</v>
      </c>
      <c r="P46" s="38">
        <v>0</v>
      </c>
      <c r="Q46" s="42">
        <v>43</v>
      </c>
      <c r="R46" s="43" t="s">
        <v>56</v>
      </c>
      <c r="S46" s="43">
        <f>SUM(M46:Q46)</f>
        <v>97</v>
      </c>
      <c r="T46" s="43" t="s">
        <v>56</v>
      </c>
      <c r="U46" s="43">
        <f t="shared" ref="U46:U54" si="30">SUM(S46:T46)</f>
        <v>97</v>
      </c>
      <c r="V46" s="39"/>
    </row>
    <row r="47" spans="1:23" ht="15" x14ac:dyDescent="0.3">
      <c r="B47" s="41" t="s">
        <v>55</v>
      </c>
      <c r="C47" s="42">
        <v>968</v>
      </c>
      <c r="D47" s="42">
        <v>695</v>
      </c>
      <c r="E47" s="43" t="s">
        <v>56</v>
      </c>
      <c r="F47" s="38">
        <v>214</v>
      </c>
      <c r="G47" s="42">
        <v>600</v>
      </c>
      <c r="H47" s="42">
        <v>5931</v>
      </c>
      <c r="I47" s="43">
        <f t="shared" si="28"/>
        <v>8408</v>
      </c>
      <c r="J47" s="43" t="s">
        <v>56</v>
      </c>
      <c r="K47" s="43">
        <f t="shared" si="29"/>
        <v>8408</v>
      </c>
      <c r="L47" s="39" t="s">
        <v>57</v>
      </c>
      <c r="M47" s="42">
        <v>1334</v>
      </c>
      <c r="N47" s="42">
        <v>322</v>
      </c>
      <c r="O47" s="43" t="s">
        <v>56</v>
      </c>
      <c r="P47" s="38">
        <v>273</v>
      </c>
      <c r="Q47" s="42">
        <v>884</v>
      </c>
      <c r="R47" s="43" t="s">
        <v>56</v>
      </c>
      <c r="S47" s="43">
        <f>SUM(M47:Q47)</f>
        <v>2813</v>
      </c>
      <c r="T47" s="43" t="s">
        <v>56</v>
      </c>
      <c r="U47" s="43">
        <f t="shared" si="30"/>
        <v>2813</v>
      </c>
      <c r="V47" s="39" t="s">
        <v>57</v>
      </c>
    </row>
    <row r="48" spans="1:23" ht="15" x14ac:dyDescent="0.3">
      <c r="B48" s="41" t="s">
        <v>73</v>
      </c>
      <c r="C48" s="43" t="s">
        <v>56</v>
      </c>
      <c r="D48" s="43" t="s">
        <v>56</v>
      </c>
      <c r="E48" s="43" t="s">
        <v>56</v>
      </c>
      <c r="F48" s="43" t="s">
        <v>56</v>
      </c>
      <c r="G48" s="43" t="s">
        <v>56</v>
      </c>
      <c r="H48" s="43" t="s">
        <v>56</v>
      </c>
      <c r="I48" s="43" t="s">
        <v>56</v>
      </c>
      <c r="J48" s="43" t="s">
        <v>56</v>
      </c>
      <c r="K48" s="43" t="s">
        <v>56</v>
      </c>
      <c r="L48" s="39"/>
      <c r="M48" s="43" t="s">
        <v>56</v>
      </c>
      <c r="N48" s="43" t="s">
        <v>56</v>
      </c>
      <c r="O48" s="43" t="s">
        <v>56</v>
      </c>
      <c r="P48" s="43" t="s">
        <v>56</v>
      </c>
      <c r="Q48" s="43" t="s">
        <v>56</v>
      </c>
      <c r="R48" s="42">
        <v>493</v>
      </c>
      <c r="S48" s="43">
        <f>SUM(M48:R48)</f>
        <v>493</v>
      </c>
      <c r="T48" s="43" t="s">
        <v>56</v>
      </c>
      <c r="U48" s="43">
        <f t="shared" si="30"/>
        <v>493</v>
      </c>
      <c r="V48" s="39"/>
    </row>
    <row r="49" spans="1:23" ht="15" x14ac:dyDescent="0.3">
      <c r="B49" s="41" t="s">
        <v>59</v>
      </c>
      <c r="C49" s="42">
        <v>10</v>
      </c>
      <c r="D49" s="42">
        <v>0</v>
      </c>
      <c r="E49" s="42">
        <v>5</v>
      </c>
      <c r="F49" s="43" t="s">
        <v>56</v>
      </c>
      <c r="G49" s="42">
        <v>5</v>
      </c>
      <c r="H49" s="43" t="s">
        <v>56</v>
      </c>
      <c r="I49" s="43">
        <f t="shared" si="28"/>
        <v>20</v>
      </c>
      <c r="J49" s="38">
        <v>378</v>
      </c>
      <c r="K49" s="43">
        <f t="shared" si="29"/>
        <v>398</v>
      </c>
      <c r="L49" s="39" t="s">
        <v>57</v>
      </c>
      <c r="M49" s="42">
        <v>0</v>
      </c>
      <c r="N49" s="42">
        <v>0</v>
      </c>
      <c r="O49" s="42">
        <v>6</v>
      </c>
      <c r="P49" s="43" t="s">
        <v>56</v>
      </c>
      <c r="Q49" s="42">
        <v>0</v>
      </c>
      <c r="R49" s="43" t="s">
        <v>56</v>
      </c>
      <c r="S49" s="43">
        <f t="shared" ref="S49:S54" si="31">SUM(M49:Q49)</f>
        <v>6</v>
      </c>
      <c r="T49" s="38">
        <v>268</v>
      </c>
      <c r="U49" s="43">
        <f t="shared" si="30"/>
        <v>274</v>
      </c>
      <c r="V49" s="39"/>
    </row>
    <row r="50" spans="1:23" ht="15" x14ac:dyDescent="0.3">
      <c r="B50" s="41" t="s">
        <v>60</v>
      </c>
      <c r="C50" s="42">
        <v>0</v>
      </c>
      <c r="D50" s="42">
        <v>80</v>
      </c>
      <c r="E50" s="42">
        <v>4</v>
      </c>
      <c r="F50" s="43" t="s">
        <v>56</v>
      </c>
      <c r="G50" s="42">
        <v>30</v>
      </c>
      <c r="H50" s="43" t="s">
        <v>56</v>
      </c>
      <c r="I50" s="43">
        <f t="shared" si="28"/>
        <v>114</v>
      </c>
      <c r="J50" s="38">
        <v>116</v>
      </c>
      <c r="K50" s="43">
        <f t="shared" si="29"/>
        <v>230</v>
      </c>
      <c r="L50" s="39" t="s">
        <v>57</v>
      </c>
      <c r="M50" s="42">
        <v>0</v>
      </c>
      <c r="N50" s="42">
        <v>29</v>
      </c>
      <c r="O50" s="42">
        <v>22</v>
      </c>
      <c r="P50" s="43" t="s">
        <v>56</v>
      </c>
      <c r="Q50" s="42">
        <v>37</v>
      </c>
      <c r="R50" s="43" t="s">
        <v>56</v>
      </c>
      <c r="S50" s="43">
        <f t="shared" si="31"/>
        <v>88</v>
      </c>
      <c r="T50" s="38">
        <v>250</v>
      </c>
      <c r="U50" s="43">
        <f t="shared" si="30"/>
        <v>338</v>
      </c>
      <c r="V50" s="39" t="s">
        <v>57</v>
      </c>
    </row>
    <row r="51" spans="1:23" ht="15" x14ac:dyDescent="0.3">
      <c r="B51" s="41" t="s">
        <v>61</v>
      </c>
      <c r="C51" s="42">
        <v>0</v>
      </c>
      <c r="D51" s="42">
        <v>0</v>
      </c>
      <c r="E51" s="43" t="s">
        <v>56</v>
      </c>
      <c r="F51" s="43" t="s">
        <v>56</v>
      </c>
      <c r="G51" s="43" t="s">
        <v>56</v>
      </c>
      <c r="H51" s="43" t="s">
        <v>56</v>
      </c>
      <c r="I51" s="43">
        <f t="shared" si="28"/>
        <v>0</v>
      </c>
      <c r="J51" s="43" t="s">
        <v>56</v>
      </c>
      <c r="K51" s="43">
        <f t="shared" si="29"/>
        <v>0</v>
      </c>
      <c r="L51" s="39"/>
      <c r="M51" s="42">
        <v>26</v>
      </c>
      <c r="N51" s="42">
        <v>6</v>
      </c>
      <c r="O51" s="43" t="s">
        <v>56</v>
      </c>
      <c r="P51" s="43" t="s">
        <v>56</v>
      </c>
      <c r="Q51" s="43" t="s">
        <v>56</v>
      </c>
      <c r="R51" s="43" t="s">
        <v>56</v>
      </c>
      <c r="S51" s="43">
        <f t="shared" si="31"/>
        <v>32</v>
      </c>
      <c r="T51" s="43" t="s">
        <v>56</v>
      </c>
      <c r="U51" s="43">
        <f t="shared" si="30"/>
        <v>32</v>
      </c>
      <c r="V51" s="40"/>
    </row>
    <row r="52" spans="1:23" ht="15" x14ac:dyDescent="0.3">
      <c r="B52" s="41" t="s">
        <v>62</v>
      </c>
      <c r="C52" s="42">
        <v>6</v>
      </c>
      <c r="D52" s="42">
        <v>0</v>
      </c>
      <c r="E52" s="43" t="s">
        <v>56</v>
      </c>
      <c r="F52" s="38">
        <v>6</v>
      </c>
      <c r="G52" s="42">
        <v>18</v>
      </c>
      <c r="H52" s="42">
        <v>2494</v>
      </c>
      <c r="I52" s="43">
        <f t="shared" si="28"/>
        <v>2524</v>
      </c>
      <c r="J52" s="43" t="s">
        <v>56</v>
      </c>
      <c r="K52" s="43">
        <f t="shared" si="29"/>
        <v>2524</v>
      </c>
      <c r="L52" s="39" t="s">
        <v>57</v>
      </c>
      <c r="M52" s="42">
        <v>1628</v>
      </c>
      <c r="N52" s="42">
        <v>635</v>
      </c>
      <c r="O52" s="43" t="s">
        <v>56</v>
      </c>
      <c r="P52" s="38">
        <v>52</v>
      </c>
      <c r="Q52" s="42">
        <v>1274</v>
      </c>
      <c r="R52" s="43" t="s">
        <v>56</v>
      </c>
      <c r="S52" s="43">
        <f t="shared" si="31"/>
        <v>3589</v>
      </c>
      <c r="T52" s="43" t="s">
        <v>56</v>
      </c>
      <c r="U52" s="43">
        <f t="shared" si="30"/>
        <v>3589</v>
      </c>
      <c r="V52" s="39" t="s">
        <v>57</v>
      </c>
    </row>
    <row r="53" spans="1:23" ht="15" x14ac:dyDescent="0.3">
      <c r="B53" s="41" t="s">
        <v>68</v>
      </c>
      <c r="C53" s="42">
        <v>150</v>
      </c>
      <c r="D53" s="42">
        <v>0</v>
      </c>
      <c r="E53" s="42">
        <v>10</v>
      </c>
      <c r="F53" s="43" t="s">
        <v>56</v>
      </c>
      <c r="G53" s="42">
        <v>14</v>
      </c>
      <c r="H53" s="43" t="s">
        <v>56</v>
      </c>
      <c r="I53" s="43">
        <f t="shared" si="28"/>
        <v>174</v>
      </c>
      <c r="J53" s="38">
        <v>393</v>
      </c>
      <c r="K53" s="43">
        <f t="shared" si="29"/>
        <v>567</v>
      </c>
      <c r="L53" s="39" t="s">
        <v>57</v>
      </c>
      <c r="M53" s="42">
        <v>35</v>
      </c>
      <c r="N53" s="42">
        <v>187</v>
      </c>
      <c r="O53" s="42">
        <v>70</v>
      </c>
      <c r="P53" s="43" t="s">
        <v>56</v>
      </c>
      <c r="Q53" s="42">
        <v>170</v>
      </c>
      <c r="R53" s="42">
        <v>2</v>
      </c>
      <c r="S53" s="43">
        <f>SUM(M53:R53)</f>
        <v>464</v>
      </c>
      <c r="T53" s="38">
        <f>2078-2</f>
        <v>2076</v>
      </c>
      <c r="U53" s="43">
        <f t="shared" si="30"/>
        <v>2540</v>
      </c>
      <c r="V53" s="40" t="s">
        <v>57</v>
      </c>
    </row>
    <row r="54" spans="1:23" ht="15" x14ac:dyDescent="0.3">
      <c r="B54" s="41" t="s">
        <v>64</v>
      </c>
      <c r="C54" s="42">
        <v>29</v>
      </c>
      <c r="D54" s="42">
        <v>0</v>
      </c>
      <c r="E54" s="42">
        <v>0</v>
      </c>
      <c r="F54" s="43" t="s">
        <v>56</v>
      </c>
      <c r="G54" s="42">
        <v>121</v>
      </c>
      <c r="H54" s="43" t="s">
        <v>56</v>
      </c>
      <c r="I54" s="43">
        <f t="shared" si="28"/>
        <v>150</v>
      </c>
      <c r="J54" s="38">
        <v>749</v>
      </c>
      <c r="K54" s="43">
        <f t="shared" si="29"/>
        <v>899</v>
      </c>
      <c r="L54" s="39" t="s">
        <v>57</v>
      </c>
      <c r="M54" s="42">
        <v>33</v>
      </c>
      <c r="N54" s="42">
        <v>44</v>
      </c>
      <c r="O54" s="42">
        <v>35</v>
      </c>
      <c r="P54" s="43" t="s">
        <v>56</v>
      </c>
      <c r="Q54" s="42">
        <v>227</v>
      </c>
      <c r="R54" s="43" t="s">
        <v>56</v>
      </c>
      <c r="S54" s="43">
        <f t="shared" si="31"/>
        <v>339</v>
      </c>
      <c r="T54" s="38">
        <v>1192</v>
      </c>
      <c r="U54" s="43">
        <f t="shared" si="30"/>
        <v>1531</v>
      </c>
      <c r="V54" s="40" t="s">
        <v>57</v>
      </c>
    </row>
    <row r="55" spans="1:23" ht="15" x14ac:dyDescent="0.3">
      <c r="B55" s="46" t="s">
        <v>74</v>
      </c>
      <c r="C55" s="43">
        <f t="shared" ref="C55:K55" si="32">SUM(C46:C54)</f>
        <v>1163</v>
      </c>
      <c r="D55" s="43">
        <f t="shared" si="32"/>
        <v>775</v>
      </c>
      <c r="E55" s="43">
        <f t="shared" si="32"/>
        <v>19</v>
      </c>
      <c r="F55" s="43">
        <f t="shared" si="32"/>
        <v>220</v>
      </c>
      <c r="G55" s="43">
        <f t="shared" si="32"/>
        <v>788</v>
      </c>
      <c r="H55" s="43">
        <f t="shared" si="32"/>
        <v>8425</v>
      </c>
      <c r="I55" s="43">
        <f t="shared" si="32"/>
        <v>11390</v>
      </c>
      <c r="J55" s="43">
        <f t="shared" si="32"/>
        <v>1636</v>
      </c>
      <c r="K55" s="43">
        <f t="shared" si="32"/>
        <v>13026</v>
      </c>
      <c r="L55" s="39" t="s">
        <v>57</v>
      </c>
      <c r="M55" s="43">
        <f t="shared" ref="M55:U55" si="33">SUM(M46:M54)</f>
        <v>3110</v>
      </c>
      <c r="N55" s="43">
        <f t="shared" si="33"/>
        <v>1223</v>
      </c>
      <c r="O55" s="43">
        <f t="shared" si="33"/>
        <v>133</v>
      </c>
      <c r="P55" s="43">
        <f t="shared" si="33"/>
        <v>325</v>
      </c>
      <c r="Q55" s="43">
        <f t="shared" si="33"/>
        <v>2635</v>
      </c>
      <c r="R55" s="43">
        <f t="shared" si="33"/>
        <v>495</v>
      </c>
      <c r="S55" s="43">
        <f t="shared" si="33"/>
        <v>7921</v>
      </c>
      <c r="T55" s="43">
        <f t="shared" si="33"/>
        <v>3786</v>
      </c>
      <c r="U55" s="43">
        <f t="shared" si="33"/>
        <v>11707</v>
      </c>
      <c r="V55" s="39" t="s">
        <v>57</v>
      </c>
      <c r="W55" s="45"/>
    </row>
    <row r="56" spans="1:23" ht="15" x14ac:dyDescent="0.3">
      <c r="B56" s="46"/>
      <c r="C56" s="43"/>
      <c r="D56" s="43"/>
      <c r="E56" s="43"/>
      <c r="F56" s="38"/>
      <c r="G56" s="43"/>
      <c r="H56" s="43"/>
      <c r="I56" s="43"/>
      <c r="J56" s="43"/>
      <c r="K56" s="43"/>
      <c r="L56" s="39"/>
      <c r="M56" s="43"/>
      <c r="N56" s="43"/>
      <c r="O56" s="43"/>
      <c r="P56" s="43"/>
      <c r="Q56" s="43"/>
      <c r="R56" s="43"/>
      <c r="S56" s="43"/>
      <c r="T56" s="43"/>
      <c r="U56" s="43"/>
      <c r="V56" s="39"/>
    </row>
    <row r="57" spans="1:23" ht="17.25" customHeight="1" x14ac:dyDescent="0.3">
      <c r="A57" s="36"/>
      <c r="B57" s="37" t="s">
        <v>75</v>
      </c>
      <c r="C57" s="38"/>
      <c r="D57" s="38"/>
      <c r="E57" s="38"/>
      <c r="F57" s="38"/>
      <c r="G57" s="38"/>
      <c r="H57" s="38"/>
      <c r="I57" s="38"/>
      <c r="J57" s="38"/>
      <c r="K57" s="38"/>
      <c r="L57" s="39"/>
      <c r="M57" s="38"/>
      <c r="N57" s="38"/>
      <c r="O57" s="38"/>
      <c r="P57" s="43"/>
      <c r="Q57" s="38"/>
      <c r="R57" s="38"/>
      <c r="S57" s="38"/>
      <c r="T57" s="38"/>
      <c r="U57" s="38"/>
      <c r="V57" s="40"/>
    </row>
    <row r="58" spans="1:23" ht="15" x14ac:dyDescent="0.3">
      <c r="B58" s="41" t="s">
        <v>67</v>
      </c>
      <c r="C58" s="42">
        <v>52</v>
      </c>
      <c r="D58" s="42">
        <v>0</v>
      </c>
      <c r="E58" s="43" t="s">
        <v>56</v>
      </c>
      <c r="F58" s="38">
        <v>0</v>
      </c>
      <c r="G58" s="42">
        <v>11</v>
      </c>
      <c r="H58" s="43" t="s">
        <v>56</v>
      </c>
      <c r="I58" s="43">
        <f t="shared" ref="I58:I59" si="34">SUM(C58:H58)</f>
        <v>63</v>
      </c>
      <c r="J58" s="43" t="s">
        <v>56</v>
      </c>
      <c r="K58" s="43">
        <f t="shared" ref="K58:K59" si="35">SUM(I58:J58)</f>
        <v>63</v>
      </c>
      <c r="L58" s="39" t="s">
        <v>57</v>
      </c>
      <c r="M58" s="42">
        <v>27</v>
      </c>
      <c r="N58" s="42">
        <v>0</v>
      </c>
      <c r="O58" s="43" t="s">
        <v>56</v>
      </c>
      <c r="P58" s="38">
        <v>0</v>
      </c>
      <c r="Q58" s="42">
        <v>11</v>
      </c>
      <c r="R58" s="43" t="s">
        <v>56</v>
      </c>
      <c r="S58" s="43">
        <f>SUM(M58:Q58)</f>
        <v>38</v>
      </c>
      <c r="T58" s="43" t="s">
        <v>56</v>
      </c>
      <c r="U58" s="43">
        <f t="shared" ref="U58:U66" si="36">SUM(S58:T58)</f>
        <v>38</v>
      </c>
      <c r="V58" s="39"/>
    </row>
    <row r="59" spans="1:23" ht="15" x14ac:dyDescent="0.3">
      <c r="B59" s="41" t="s">
        <v>55</v>
      </c>
      <c r="C59" s="42">
        <v>1564</v>
      </c>
      <c r="D59" s="42">
        <v>2617</v>
      </c>
      <c r="E59" s="43" t="s">
        <v>56</v>
      </c>
      <c r="F59" s="38">
        <v>338</v>
      </c>
      <c r="G59" s="42">
        <v>1313</v>
      </c>
      <c r="H59" s="42">
        <v>8001</v>
      </c>
      <c r="I59" s="43">
        <f t="shared" si="34"/>
        <v>13833</v>
      </c>
      <c r="J59" s="43" t="s">
        <v>56</v>
      </c>
      <c r="K59" s="43">
        <f t="shared" si="35"/>
        <v>13833</v>
      </c>
      <c r="L59" s="39" t="s">
        <v>57</v>
      </c>
      <c r="M59" s="42">
        <v>2734</v>
      </c>
      <c r="N59" s="42">
        <v>1382</v>
      </c>
      <c r="O59" s="43" t="s">
        <v>56</v>
      </c>
      <c r="P59" s="38">
        <v>476</v>
      </c>
      <c r="Q59" s="42">
        <v>2439</v>
      </c>
      <c r="R59" s="43" t="s">
        <v>56</v>
      </c>
      <c r="S59" s="43">
        <f>SUM(M59:Q59)</f>
        <v>7031</v>
      </c>
      <c r="T59" s="43" t="s">
        <v>56</v>
      </c>
      <c r="U59" s="43">
        <f t="shared" si="36"/>
        <v>7031</v>
      </c>
      <c r="V59" s="39" t="s">
        <v>57</v>
      </c>
    </row>
    <row r="60" spans="1:23" ht="15" x14ac:dyDescent="0.3">
      <c r="B60" s="41" t="s">
        <v>73</v>
      </c>
      <c r="C60" s="43" t="s">
        <v>56</v>
      </c>
      <c r="D60" s="43" t="s">
        <v>56</v>
      </c>
      <c r="E60" s="43" t="s">
        <v>56</v>
      </c>
      <c r="F60" s="43" t="s">
        <v>56</v>
      </c>
      <c r="G60" s="43" t="s">
        <v>56</v>
      </c>
      <c r="H60" s="43" t="s">
        <v>56</v>
      </c>
      <c r="I60" s="43" t="s">
        <v>56</v>
      </c>
      <c r="J60" s="43" t="s">
        <v>56</v>
      </c>
      <c r="K60" s="43" t="s">
        <v>56</v>
      </c>
      <c r="L60" s="39"/>
      <c r="M60" s="43" t="s">
        <v>56</v>
      </c>
      <c r="N60" s="43" t="s">
        <v>56</v>
      </c>
      <c r="O60" s="43" t="s">
        <v>56</v>
      </c>
      <c r="P60" s="43" t="s">
        <v>56</v>
      </c>
      <c r="Q60" s="43" t="s">
        <v>56</v>
      </c>
      <c r="R60" s="42">
        <v>21</v>
      </c>
      <c r="S60" s="43">
        <f>SUM(M60:R60)</f>
        <v>21</v>
      </c>
      <c r="T60" s="43" t="s">
        <v>56</v>
      </c>
      <c r="U60" s="43">
        <f t="shared" si="36"/>
        <v>21</v>
      </c>
      <c r="V60" s="39"/>
    </row>
    <row r="61" spans="1:23" ht="15" x14ac:dyDescent="0.3">
      <c r="B61" s="41" t="s">
        <v>59</v>
      </c>
      <c r="C61" s="42">
        <v>8</v>
      </c>
      <c r="D61" s="42">
        <v>0</v>
      </c>
      <c r="E61" s="42">
        <v>51</v>
      </c>
      <c r="F61" s="43" t="s">
        <v>56</v>
      </c>
      <c r="G61" s="42">
        <v>32</v>
      </c>
      <c r="H61" s="43" t="s">
        <v>56</v>
      </c>
      <c r="I61" s="43">
        <f t="shared" ref="I61:I66" si="37">SUM(C61:H61)</f>
        <v>91</v>
      </c>
      <c r="J61" s="38">
        <v>1553</v>
      </c>
      <c r="K61" s="43">
        <f t="shared" ref="K61:K66" si="38">SUM(I61:J61)</f>
        <v>1644</v>
      </c>
      <c r="L61" s="39" t="s">
        <v>57</v>
      </c>
      <c r="M61" s="42">
        <v>0</v>
      </c>
      <c r="N61" s="42">
        <v>1</v>
      </c>
      <c r="O61" s="42">
        <v>40</v>
      </c>
      <c r="P61" s="43" t="s">
        <v>56</v>
      </c>
      <c r="Q61" s="42">
        <v>27</v>
      </c>
      <c r="R61" s="43" t="s">
        <v>56</v>
      </c>
      <c r="S61" s="43">
        <f t="shared" ref="S61:S64" si="39">SUM(M61:Q61)</f>
        <v>68</v>
      </c>
      <c r="T61" s="38">
        <v>434</v>
      </c>
      <c r="U61" s="43">
        <f t="shared" si="36"/>
        <v>502</v>
      </c>
      <c r="V61" s="39" t="s">
        <v>57</v>
      </c>
    </row>
    <row r="62" spans="1:23" ht="15" x14ac:dyDescent="0.3">
      <c r="B62" s="41" t="s">
        <v>60</v>
      </c>
      <c r="C62" s="42">
        <v>7</v>
      </c>
      <c r="D62" s="42">
        <v>324</v>
      </c>
      <c r="E62" s="42">
        <v>24</v>
      </c>
      <c r="F62" s="43" t="s">
        <v>56</v>
      </c>
      <c r="G62" s="42">
        <v>305</v>
      </c>
      <c r="H62" s="43" t="s">
        <v>56</v>
      </c>
      <c r="I62" s="43">
        <f t="shared" si="37"/>
        <v>660</v>
      </c>
      <c r="J62" s="38">
        <v>1468</v>
      </c>
      <c r="K62" s="43">
        <f t="shared" si="38"/>
        <v>2128</v>
      </c>
      <c r="L62" s="39" t="s">
        <v>57</v>
      </c>
      <c r="M62" s="42">
        <v>18</v>
      </c>
      <c r="N62" s="42">
        <v>60</v>
      </c>
      <c r="O62" s="42">
        <v>16</v>
      </c>
      <c r="P62" s="43" t="s">
        <v>56</v>
      </c>
      <c r="Q62" s="42">
        <v>18</v>
      </c>
      <c r="R62" s="43" t="s">
        <v>56</v>
      </c>
      <c r="S62" s="43">
        <f t="shared" si="39"/>
        <v>112</v>
      </c>
      <c r="T62" s="38">
        <v>160</v>
      </c>
      <c r="U62" s="43">
        <f t="shared" si="36"/>
        <v>272</v>
      </c>
      <c r="V62" s="39" t="s">
        <v>57</v>
      </c>
    </row>
    <row r="63" spans="1:23" ht="15" x14ac:dyDescent="0.3">
      <c r="B63" s="41" t="s">
        <v>61</v>
      </c>
      <c r="C63" s="42">
        <v>0</v>
      </c>
      <c r="D63" s="42">
        <v>0</v>
      </c>
      <c r="E63" s="43" t="s">
        <v>56</v>
      </c>
      <c r="F63" s="43" t="s">
        <v>56</v>
      </c>
      <c r="G63" s="43" t="s">
        <v>56</v>
      </c>
      <c r="H63" s="43" t="s">
        <v>56</v>
      </c>
      <c r="I63" s="43">
        <f t="shared" si="37"/>
        <v>0</v>
      </c>
      <c r="J63" s="43" t="s">
        <v>56</v>
      </c>
      <c r="K63" s="43">
        <f t="shared" si="38"/>
        <v>0</v>
      </c>
      <c r="L63" s="39"/>
      <c r="M63" s="42">
        <v>66</v>
      </c>
      <c r="N63" s="42">
        <v>0</v>
      </c>
      <c r="O63" s="43" t="s">
        <v>56</v>
      </c>
      <c r="P63" s="43" t="s">
        <v>56</v>
      </c>
      <c r="Q63" s="43" t="s">
        <v>56</v>
      </c>
      <c r="R63" s="43" t="s">
        <v>56</v>
      </c>
      <c r="S63" s="43">
        <f t="shared" si="39"/>
        <v>66</v>
      </c>
      <c r="T63" s="43" t="s">
        <v>56</v>
      </c>
      <c r="U63" s="43">
        <f t="shared" si="36"/>
        <v>66</v>
      </c>
      <c r="V63" s="40"/>
    </row>
    <row r="64" spans="1:23" ht="15" x14ac:dyDescent="0.3">
      <c r="B64" s="41" t="s">
        <v>62</v>
      </c>
      <c r="C64" s="42">
        <v>235</v>
      </c>
      <c r="D64" s="42">
        <v>165</v>
      </c>
      <c r="E64" s="43" t="s">
        <v>56</v>
      </c>
      <c r="F64" s="38">
        <v>123</v>
      </c>
      <c r="G64" s="42">
        <v>317</v>
      </c>
      <c r="H64" s="42">
        <v>2404</v>
      </c>
      <c r="I64" s="43">
        <f t="shared" si="37"/>
        <v>3244</v>
      </c>
      <c r="J64" s="43" t="s">
        <v>56</v>
      </c>
      <c r="K64" s="43">
        <f t="shared" si="38"/>
        <v>3244</v>
      </c>
      <c r="L64" s="39" t="s">
        <v>57</v>
      </c>
      <c r="M64" s="42">
        <v>3403</v>
      </c>
      <c r="N64" s="42">
        <v>1427</v>
      </c>
      <c r="O64" s="43" t="s">
        <v>56</v>
      </c>
      <c r="P64" s="38">
        <v>467</v>
      </c>
      <c r="Q64" s="42">
        <v>3152</v>
      </c>
      <c r="R64" s="43" t="s">
        <v>56</v>
      </c>
      <c r="S64" s="43">
        <f t="shared" si="39"/>
        <v>8449</v>
      </c>
      <c r="T64" s="43" t="s">
        <v>56</v>
      </c>
      <c r="U64" s="43">
        <f t="shared" si="36"/>
        <v>8449</v>
      </c>
      <c r="V64" s="39" t="s">
        <v>57</v>
      </c>
    </row>
    <row r="65" spans="1:23" ht="15" x14ac:dyDescent="0.3">
      <c r="B65" s="41" t="s">
        <v>68</v>
      </c>
      <c r="C65" s="42">
        <v>219</v>
      </c>
      <c r="D65" s="42">
        <v>80</v>
      </c>
      <c r="E65" s="42">
        <v>88</v>
      </c>
      <c r="F65" s="43" t="s">
        <v>56</v>
      </c>
      <c r="G65" s="42">
        <v>212</v>
      </c>
      <c r="H65" s="43" t="s">
        <v>56</v>
      </c>
      <c r="I65" s="43">
        <f t="shared" si="37"/>
        <v>599</v>
      </c>
      <c r="J65" s="38">
        <v>1687</v>
      </c>
      <c r="K65" s="43">
        <f t="shared" si="38"/>
        <v>2286</v>
      </c>
      <c r="L65" s="39" t="s">
        <v>57</v>
      </c>
      <c r="M65" s="42">
        <v>14</v>
      </c>
      <c r="N65" s="42">
        <v>194</v>
      </c>
      <c r="O65" s="42">
        <v>58</v>
      </c>
      <c r="P65" s="43" t="s">
        <v>56</v>
      </c>
      <c r="Q65" s="42">
        <v>298</v>
      </c>
      <c r="R65" s="42">
        <v>0</v>
      </c>
      <c r="S65" s="43">
        <f>SUM(M65:R65)</f>
        <v>564</v>
      </c>
      <c r="T65" s="38">
        <v>2220</v>
      </c>
      <c r="U65" s="43">
        <f t="shared" si="36"/>
        <v>2784</v>
      </c>
      <c r="V65" s="40" t="s">
        <v>57</v>
      </c>
    </row>
    <row r="66" spans="1:23" ht="15" x14ac:dyDescent="0.3">
      <c r="B66" s="41" t="s">
        <v>64</v>
      </c>
      <c r="C66" s="42">
        <v>0</v>
      </c>
      <c r="D66" s="42">
        <v>0</v>
      </c>
      <c r="E66" s="42">
        <v>0</v>
      </c>
      <c r="F66" s="43" t="s">
        <v>56</v>
      </c>
      <c r="G66" s="42">
        <v>18</v>
      </c>
      <c r="H66" s="43" t="s">
        <v>56</v>
      </c>
      <c r="I66" s="43">
        <f t="shared" si="37"/>
        <v>18</v>
      </c>
      <c r="J66" s="38">
        <v>310</v>
      </c>
      <c r="K66" s="43">
        <f t="shared" si="38"/>
        <v>328</v>
      </c>
      <c r="L66" s="39"/>
      <c r="M66" s="42">
        <v>3</v>
      </c>
      <c r="N66" s="42">
        <v>38</v>
      </c>
      <c r="O66" s="42">
        <v>183</v>
      </c>
      <c r="P66" s="43" t="s">
        <v>56</v>
      </c>
      <c r="Q66" s="42">
        <v>273</v>
      </c>
      <c r="R66" s="43" t="s">
        <v>56</v>
      </c>
      <c r="S66" s="43">
        <f t="shared" ref="S66" si="40">SUM(M66:Q66)</f>
        <v>497</v>
      </c>
      <c r="T66" s="38">
        <v>1472</v>
      </c>
      <c r="U66" s="43">
        <f t="shared" si="36"/>
        <v>1969</v>
      </c>
      <c r="V66" s="40" t="s">
        <v>57</v>
      </c>
    </row>
    <row r="67" spans="1:23" ht="15" x14ac:dyDescent="0.3">
      <c r="B67" s="46" t="s">
        <v>76</v>
      </c>
      <c r="C67" s="43">
        <f t="shared" ref="C67:K67" si="41">SUM(C58:C66)</f>
        <v>2085</v>
      </c>
      <c r="D67" s="43">
        <f t="shared" si="41"/>
        <v>3186</v>
      </c>
      <c r="E67" s="43">
        <f t="shared" si="41"/>
        <v>163</v>
      </c>
      <c r="F67" s="43">
        <f t="shared" si="41"/>
        <v>461</v>
      </c>
      <c r="G67" s="43">
        <f t="shared" si="41"/>
        <v>2208</v>
      </c>
      <c r="H67" s="43">
        <f t="shared" si="41"/>
        <v>10405</v>
      </c>
      <c r="I67" s="43">
        <f t="shared" si="41"/>
        <v>18508</v>
      </c>
      <c r="J67" s="43">
        <f t="shared" si="41"/>
        <v>5018</v>
      </c>
      <c r="K67" s="43">
        <f t="shared" si="41"/>
        <v>23526</v>
      </c>
      <c r="L67" s="39" t="s">
        <v>57</v>
      </c>
      <c r="M67" s="43">
        <f t="shared" ref="M67:U67" si="42">SUM(M58:M66)</f>
        <v>6265</v>
      </c>
      <c r="N67" s="43">
        <f t="shared" si="42"/>
        <v>3102</v>
      </c>
      <c r="O67" s="43">
        <f t="shared" si="42"/>
        <v>297</v>
      </c>
      <c r="P67" s="43">
        <f t="shared" si="42"/>
        <v>943</v>
      </c>
      <c r="Q67" s="43">
        <f t="shared" si="42"/>
        <v>6218</v>
      </c>
      <c r="R67" s="43">
        <f t="shared" si="42"/>
        <v>21</v>
      </c>
      <c r="S67" s="43">
        <f t="shared" si="42"/>
        <v>16846</v>
      </c>
      <c r="T67" s="43">
        <f t="shared" si="42"/>
        <v>4286</v>
      </c>
      <c r="U67" s="43">
        <f t="shared" si="42"/>
        <v>21132</v>
      </c>
      <c r="V67" s="39" t="s">
        <v>57</v>
      </c>
      <c r="W67" s="45"/>
    </row>
    <row r="68" spans="1:23" ht="15" x14ac:dyDescent="0.3">
      <c r="B68" s="46"/>
      <c r="C68" s="43"/>
      <c r="D68" s="43"/>
      <c r="E68" s="43"/>
      <c r="F68" s="38"/>
      <c r="G68" s="43"/>
      <c r="H68" s="43"/>
      <c r="I68" s="43"/>
      <c r="J68" s="43"/>
      <c r="K68" s="43"/>
      <c r="L68" s="39"/>
      <c r="M68" s="43"/>
      <c r="N68" s="43"/>
      <c r="O68" s="43"/>
      <c r="P68" s="43"/>
      <c r="Q68" s="43"/>
      <c r="R68" s="43"/>
      <c r="S68" s="43"/>
      <c r="T68" s="43"/>
      <c r="U68" s="43"/>
      <c r="V68" s="39"/>
    </row>
    <row r="69" spans="1:23" ht="17.25" customHeight="1" x14ac:dyDescent="0.3">
      <c r="A69" s="36"/>
      <c r="B69" s="37" t="s">
        <v>71</v>
      </c>
      <c r="C69" s="38"/>
      <c r="D69" s="38"/>
      <c r="E69" s="38"/>
      <c r="F69" s="38"/>
      <c r="G69" s="38"/>
      <c r="H69" s="38"/>
      <c r="I69" s="38"/>
      <c r="J69" s="38"/>
      <c r="K69" s="38"/>
      <c r="L69" s="39"/>
      <c r="M69" s="38"/>
      <c r="N69" s="38"/>
      <c r="O69" s="38"/>
      <c r="P69" s="43"/>
      <c r="Q69" s="38"/>
      <c r="R69" s="38"/>
      <c r="S69" s="38"/>
      <c r="T69" s="38"/>
      <c r="U69" s="38"/>
      <c r="V69" s="40"/>
    </row>
    <row r="70" spans="1:23" ht="15" x14ac:dyDescent="0.3">
      <c r="B70" s="41" t="s">
        <v>67</v>
      </c>
      <c r="C70" s="42">
        <f>SUM(C58,C46)</f>
        <v>52</v>
      </c>
      <c r="D70" s="42">
        <f>SUM(D58,D46)</f>
        <v>0</v>
      </c>
      <c r="E70" s="43" t="s">
        <v>56</v>
      </c>
      <c r="F70" s="42">
        <f>SUM(F58,F46)</f>
        <v>0</v>
      </c>
      <c r="G70" s="42">
        <f>SUM(G58,G46)</f>
        <v>11</v>
      </c>
      <c r="H70" s="43" t="s">
        <v>56</v>
      </c>
      <c r="I70" s="43">
        <f t="shared" ref="I70:I71" si="43">SUM(C70:H70)</f>
        <v>63</v>
      </c>
      <c r="J70" s="43" t="s">
        <v>56</v>
      </c>
      <c r="K70" s="43">
        <f t="shared" ref="K70:K71" si="44">SUM(I70:J70)</f>
        <v>63</v>
      </c>
      <c r="L70" s="39" t="s">
        <v>57</v>
      </c>
      <c r="M70" s="42">
        <f t="shared" ref="M70:N71" si="45">SUM(M58,M46)</f>
        <v>81</v>
      </c>
      <c r="N70" s="42">
        <f t="shared" si="45"/>
        <v>0</v>
      </c>
      <c r="O70" s="43" t="s">
        <v>56</v>
      </c>
      <c r="P70" s="42">
        <f t="shared" ref="P70:R72" si="46">SUM(P58,P46)</f>
        <v>0</v>
      </c>
      <c r="Q70" s="42">
        <f t="shared" si="46"/>
        <v>54</v>
      </c>
      <c r="R70" s="43" t="s">
        <v>56</v>
      </c>
      <c r="S70" s="43">
        <f>SUM(M70:Q70)</f>
        <v>135</v>
      </c>
      <c r="T70" s="43" t="s">
        <v>56</v>
      </c>
      <c r="U70" s="43">
        <f t="shared" ref="U70:U78" si="47">SUM(S70:T70)</f>
        <v>135</v>
      </c>
      <c r="V70" s="39"/>
      <c r="W70" s="45"/>
    </row>
    <row r="71" spans="1:23" ht="15" x14ac:dyDescent="0.3">
      <c r="B71" s="41" t="s">
        <v>55</v>
      </c>
      <c r="C71" s="42">
        <f t="shared" ref="C71:D71" si="48">SUM(C59,C47)</f>
        <v>2532</v>
      </c>
      <c r="D71" s="42">
        <f t="shared" si="48"/>
        <v>3312</v>
      </c>
      <c r="E71" s="43" t="s">
        <v>56</v>
      </c>
      <c r="F71" s="42">
        <f>SUM(F59,F47)</f>
        <v>552</v>
      </c>
      <c r="G71" s="42">
        <f>SUM(G59,G47)</f>
        <v>1913</v>
      </c>
      <c r="H71" s="42">
        <f>SUM(H59,H47)</f>
        <v>13932</v>
      </c>
      <c r="I71" s="43">
        <f t="shared" si="43"/>
        <v>22241</v>
      </c>
      <c r="J71" s="43" t="s">
        <v>56</v>
      </c>
      <c r="K71" s="43">
        <f t="shared" si="44"/>
        <v>22241</v>
      </c>
      <c r="L71" s="39" t="s">
        <v>57</v>
      </c>
      <c r="M71" s="42">
        <f t="shared" si="45"/>
        <v>4068</v>
      </c>
      <c r="N71" s="42">
        <f t="shared" si="45"/>
        <v>1704</v>
      </c>
      <c r="O71" s="43" t="s">
        <v>56</v>
      </c>
      <c r="P71" s="42">
        <f t="shared" si="46"/>
        <v>749</v>
      </c>
      <c r="Q71" s="42">
        <f t="shared" si="46"/>
        <v>3323</v>
      </c>
      <c r="R71" s="43" t="s">
        <v>56</v>
      </c>
      <c r="S71" s="43">
        <f>SUM(M71:Q71)</f>
        <v>9844</v>
      </c>
      <c r="T71" s="43" t="s">
        <v>56</v>
      </c>
      <c r="U71" s="43">
        <f t="shared" si="47"/>
        <v>9844</v>
      </c>
      <c r="V71" s="39" t="s">
        <v>57</v>
      </c>
      <c r="W71" s="45"/>
    </row>
    <row r="72" spans="1:23" ht="15" x14ac:dyDescent="0.3">
      <c r="B72" s="41" t="s">
        <v>73</v>
      </c>
      <c r="C72" s="43" t="s">
        <v>56</v>
      </c>
      <c r="D72" s="43" t="s">
        <v>56</v>
      </c>
      <c r="E72" s="43" t="s">
        <v>56</v>
      </c>
      <c r="F72" s="43" t="s">
        <v>56</v>
      </c>
      <c r="G72" s="43" t="s">
        <v>56</v>
      </c>
      <c r="H72" s="43" t="s">
        <v>56</v>
      </c>
      <c r="I72" s="43" t="s">
        <v>56</v>
      </c>
      <c r="J72" s="43" t="s">
        <v>56</v>
      </c>
      <c r="K72" s="43" t="s">
        <v>56</v>
      </c>
      <c r="L72" s="39"/>
      <c r="M72" s="43" t="s">
        <v>56</v>
      </c>
      <c r="N72" s="43" t="s">
        <v>56</v>
      </c>
      <c r="O72" s="43" t="s">
        <v>56</v>
      </c>
      <c r="P72" s="43" t="s">
        <v>56</v>
      </c>
      <c r="Q72" s="43" t="s">
        <v>56</v>
      </c>
      <c r="R72" s="42">
        <f t="shared" si="46"/>
        <v>514</v>
      </c>
      <c r="S72" s="43">
        <f>SUM(M72:R72)</f>
        <v>514</v>
      </c>
      <c r="T72" s="43" t="s">
        <v>56</v>
      </c>
      <c r="U72" s="43">
        <f t="shared" si="47"/>
        <v>514</v>
      </c>
      <c r="V72" s="39"/>
    </row>
    <row r="73" spans="1:23" ht="15" x14ac:dyDescent="0.3">
      <c r="B73" s="41" t="s">
        <v>59</v>
      </c>
      <c r="C73" s="42">
        <f t="shared" ref="C73:G78" si="49">SUM(C61,C49)</f>
        <v>18</v>
      </c>
      <c r="D73" s="42">
        <f t="shared" si="49"/>
        <v>0</v>
      </c>
      <c r="E73" s="42">
        <f t="shared" si="49"/>
        <v>56</v>
      </c>
      <c r="F73" s="43" t="s">
        <v>56</v>
      </c>
      <c r="G73" s="42">
        <f t="shared" si="49"/>
        <v>37</v>
      </c>
      <c r="H73" s="43" t="s">
        <v>56</v>
      </c>
      <c r="I73" s="43">
        <f t="shared" ref="I73:I78" si="50">SUM(C73:H73)</f>
        <v>111</v>
      </c>
      <c r="J73" s="42">
        <f t="shared" ref="J73:J74" si="51">SUM(J61,J49)</f>
        <v>1931</v>
      </c>
      <c r="K73" s="43">
        <f t="shared" ref="K73:K78" si="52">SUM(I73:J73)</f>
        <v>2042</v>
      </c>
      <c r="L73" s="39" t="s">
        <v>57</v>
      </c>
      <c r="M73" s="42">
        <f t="shared" ref="M73:R78" si="53">SUM(M61,M49)</f>
        <v>0</v>
      </c>
      <c r="N73" s="42">
        <f t="shared" si="53"/>
        <v>1</v>
      </c>
      <c r="O73" s="42">
        <f t="shared" si="53"/>
        <v>46</v>
      </c>
      <c r="P73" s="43" t="s">
        <v>56</v>
      </c>
      <c r="Q73" s="42">
        <f t="shared" si="53"/>
        <v>27</v>
      </c>
      <c r="R73" s="43" t="s">
        <v>56</v>
      </c>
      <c r="S73" s="43">
        <f t="shared" ref="S73:S76" si="54">SUM(M73:Q73)</f>
        <v>74</v>
      </c>
      <c r="T73" s="42">
        <f t="shared" ref="T73:T74" si="55">SUM(T61,T49)</f>
        <v>702</v>
      </c>
      <c r="U73" s="43">
        <f t="shared" si="47"/>
        <v>776</v>
      </c>
      <c r="V73" s="39" t="s">
        <v>57</v>
      </c>
      <c r="W73" s="45"/>
    </row>
    <row r="74" spans="1:23" ht="15" x14ac:dyDescent="0.3">
      <c r="B74" s="41" t="s">
        <v>60</v>
      </c>
      <c r="C74" s="42">
        <f t="shared" si="49"/>
        <v>7</v>
      </c>
      <c r="D74" s="42">
        <f t="shared" si="49"/>
        <v>404</v>
      </c>
      <c r="E74" s="42">
        <f t="shared" si="49"/>
        <v>28</v>
      </c>
      <c r="F74" s="43" t="s">
        <v>56</v>
      </c>
      <c r="G74" s="42">
        <f t="shared" si="49"/>
        <v>335</v>
      </c>
      <c r="H74" s="43" t="s">
        <v>56</v>
      </c>
      <c r="I74" s="43">
        <f t="shared" si="50"/>
        <v>774</v>
      </c>
      <c r="J74" s="42">
        <f t="shared" si="51"/>
        <v>1584</v>
      </c>
      <c r="K74" s="43">
        <f t="shared" si="52"/>
        <v>2358</v>
      </c>
      <c r="L74" s="39" t="s">
        <v>57</v>
      </c>
      <c r="M74" s="42">
        <f t="shared" si="53"/>
        <v>18</v>
      </c>
      <c r="N74" s="42">
        <f t="shared" si="53"/>
        <v>89</v>
      </c>
      <c r="O74" s="42">
        <f t="shared" si="53"/>
        <v>38</v>
      </c>
      <c r="P74" s="43" t="s">
        <v>56</v>
      </c>
      <c r="Q74" s="42">
        <f t="shared" si="53"/>
        <v>55</v>
      </c>
      <c r="R74" s="43" t="s">
        <v>56</v>
      </c>
      <c r="S74" s="43">
        <f t="shared" si="54"/>
        <v>200</v>
      </c>
      <c r="T74" s="42">
        <f t="shared" si="55"/>
        <v>410</v>
      </c>
      <c r="U74" s="43">
        <f t="shared" si="47"/>
        <v>610</v>
      </c>
      <c r="V74" s="39" t="s">
        <v>57</v>
      </c>
      <c r="W74" s="45"/>
    </row>
    <row r="75" spans="1:23" ht="15" x14ac:dyDescent="0.3">
      <c r="B75" s="41" t="s">
        <v>61</v>
      </c>
      <c r="C75" s="42">
        <f t="shared" si="49"/>
        <v>0</v>
      </c>
      <c r="D75" s="42">
        <f t="shared" si="49"/>
        <v>0</v>
      </c>
      <c r="E75" s="43" t="s">
        <v>56</v>
      </c>
      <c r="F75" s="43" t="s">
        <v>56</v>
      </c>
      <c r="G75" s="43" t="s">
        <v>56</v>
      </c>
      <c r="H75" s="43" t="s">
        <v>56</v>
      </c>
      <c r="I75" s="43">
        <f t="shared" si="50"/>
        <v>0</v>
      </c>
      <c r="J75" s="43" t="s">
        <v>56</v>
      </c>
      <c r="K75" s="43">
        <f t="shared" si="52"/>
        <v>0</v>
      </c>
      <c r="L75" s="39"/>
      <c r="M75" s="42">
        <f t="shared" si="53"/>
        <v>92</v>
      </c>
      <c r="N75" s="42">
        <f t="shared" si="53"/>
        <v>6</v>
      </c>
      <c r="O75" s="43" t="s">
        <v>56</v>
      </c>
      <c r="P75" s="43" t="s">
        <v>56</v>
      </c>
      <c r="Q75" s="43" t="s">
        <v>56</v>
      </c>
      <c r="R75" s="43" t="s">
        <v>56</v>
      </c>
      <c r="S75" s="43">
        <f t="shared" si="54"/>
        <v>98</v>
      </c>
      <c r="T75" s="43" t="s">
        <v>56</v>
      </c>
      <c r="U75" s="43">
        <f t="shared" si="47"/>
        <v>98</v>
      </c>
      <c r="V75" s="40"/>
      <c r="W75" s="45"/>
    </row>
    <row r="76" spans="1:23" ht="15" x14ac:dyDescent="0.3">
      <c r="B76" s="41" t="s">
        <v>62</v>
      </c>
      <c r="C76" s="42">
        <f t="shared" si="49"/>
        <v>241</v>
      </c>
      <c r="D76" s="42">
        <f t="shared" si="49"/>
        <v>165</v>
      </c>
      <c r="E76" s="43" t="s">
        <v>56</v>
      </c>
      <c r="F76" s="42">
        <f t="shared" ref="F76:G78" si="56">SUM(F64,F52)</f>
        <v>129</v>
      </c>
      <c r="G76" s="42">
        <f t="shared" si="56"/>
        <v>335</v>
      </c>
      <c r="H76" s="42">
        <f>SUM(H64,H52)</f>
        <v>4898</v>
      </c>
      <c r="I76" s="43">
        <f t="shared" si="50"/>
        <v>5768</v>
      </c>
      <c r="J76" s="43" t="s">
        <v>56</v>
      </c>
      <c r="K76" s="43">
        <f t="shared" si="52"/>
        <v>5768</v>
      </c>
      <c r="L76" s="39" t="s">
        <v>57</v>
      </c>
      <c r="M76" s="42">
        <f t="shared" si="53"/>
        <v>5031</v>
      </c>
      <c r="N76" s="42">
        <f t="shared" si="53"/>
        <v>2062</v>
      </c>
      <c r="O76" s="43" t="s">
        <v>56</v>
      </c>
      <c r="P76" s="42">
        <f t="shared" ref="P76:Q76" si="57">SUM(P64,P52)</f>
        <v>519</v>
      </c>
      <c r="Q76" s="42">
        <f t="shared" si="57"/>
        <v>4426</v>
      </c>
      <c r="R76" s="43" t="s">
        <v>56</v>
      </c>
      <c r="S76" s="43">
        <f t="shared" si="54"/>
        <v>12038</v>
      </c>
      <c r="T76" s="43" t="s">
        <v>56</v>
      </c>
      <c r="U76" s="43">
        <f t="shared" si="47"/>
        <v>12038</v>
      </c>
      <c r="V76" s="39" t="s">
        <v>57</v>
      </c>
      <c r="W76" s="45"/>
    </row>
    <row r="77" spans="1:23" ht="15" x14ac:dyDescent="0.3">
      <c r="B77" s="41" t="s">
        <v>68</v>
      </c>
      <c r="C77" s="42">
        <f t="shared" si="49"/>
        <v>369</v>
      </c>
      <c r="D77" s="42">
        <f t="shared" si="49"/>
        <v>80</v>
      </c>
      <c r="E77" s="42">
        <f t="shared" si="49"/>
        <v>98</v>
      </c>
      <c r="F77" s="43" t="s">
        <v>56</v>
      </c>
      <c r="G77" s="42">
        <f t="shared" si="56"/>
        <v>226</v>
      </c>
      <c r="H77" s="43" t="s">
        <v>56</v>
      </c>
      <c r="I77" s="43">
        <f t="shared" si="50"/>
        <v>773</v>
      </c>
      <c r="J77" s="42">
        <f t="shared" ref="J77:J78" si="58">SUM(J65,J53)</f>
        <v>2080</v>
      </c>
      <c r="K77" s="43">
        <f t="shared" si="52"/>
        <v>2853</v>
      </c>
      <c r="L77" s="39" t="s">
        <v>57</v>
      </c>
      <c r="M77" s="42">
        <f t="shared" si="53"/>
        <v>49</v>
      </c>
      <c r="N77" s="42">
        <f t="shared" si="53"/>
        <v>381</v>
      </c>
      <c r="O77" s="42">
        <f t="shared" si="53"/>
        <v>128</v>
      </c>
      <c r="P77" s="43" t="s">
        <v>56</v>
      </c>
      <c r="Q77" s="42">
        <f t="shared" si="53"/>
        <v>468</v>
      </c>
      <c r="R77" s="42">
        <f t="shared" si="53"/>
        <v>2</v>
      </c>
      <c r="S77" s="43">
        <f>SUM(M77:R77)</f>
        <v>1028</v>
      </c>
      <c r="T77" s="42">
        <f t="shared" ref="T77:T78" si="59">SUM(T65,T53)</f>
        <v>4296</v>
      </c>
      <c r="U77" s="43">
        <f t="shared" si="47"/>
        <v>5324</v>
      </c>
      <c r="V77" s="40" t="s">
        <v>57</v>
      </c>
      <c r="W77" s="45"/>
    </row>
    <row r="78" spans="1:23" ht="15" x14ac:dyDescent="0.3">
      <c r="B78" s="41" t="s">
        <v>64</v>
      </c>
      <c r="C78" s="42">
        <f t="shared" si="49"/>
        <v>29</v>
      </c>
      <c r="D78" s="42">
        <f t="shared" si="49"/>
        <v>0</v>
      </c>
      <c r="E78" s="42">
        <f t="shared" si="49"/>
        <v>0</v>
      </c>
      <c r="F78" s="43" t="s">
        <v>56</v>
      </c>
      <c r="G78" s="42">
        <f t="shared" si="56"/>
        <v>139</v>
      </c>
      <c r="H78" s="43" t="s">
        <v>56</v>
      </c>
      <c r="I78" s="43">
        <f t="shared" si="50"/>
        <v>168</v>
      </c>
      <c r="J78" s="42">
        <f t="shared" si="58"/>
        <v>1059</v>
      </c>
      <c r="K78" s="43">
        <f t="shared" si="52"/>
        <v>1227</v>
      </c>
      <c r="L78" s="39" t="s">
        <v>57</v>
      </c>
      <c r="M78" s="42">
        <f t="shared" si="53"/>
        <v>36</v>
      </c>
      <c r="N78" s="42">
        <f t="shared" si="53"/>
        <v>82</v>
      </c>
      <c r="O78" s="42">
        <f t="shared" si="53"/>
        <v>218</v>
      </c>
      <c r="P78" s="43" t="s">
        <v>56</v>
      </c>
      <c r="Q78" s="42">
        <f t="shared" si="53"/>
        <v>500</v>
      </c>
      <c r="R78" s="43" t="s">
        <v>56</v>
      </c>
      <c r="S78" s="43">
        <f t="shared" ref="S78" si="60">SUM(M78:Q78)</f>
        <v>836</v>
      </c>
      <c r="T78" s="42">
        <f t="shared" si="59"/>
        <v>2664</v>
      </c>
      <c r="U78" s="43">
        <f t="shared" si="47"/>
        <v>3500</v>
      </c>
      <c r="V78" s="40" t="s">
        <v>57</v>
      </c>
      <c r="W78" s="45"/>
    </row>
    <row r="79" spans="1:23" ht="15.5" thickBot="1" x14ac:dyDescent="0.35">
      <c r="A79" s="30"/>
      <c r="B79" s="47" t="s">
        <v>77</v>
      </c>
      <c r="C79" s="48">
        <f t="shared" ref="C79:K79" si="61">SUM(C70:C78)</f>
        <v>3248</v>
      </c>
      <c r="D79" s="48">
        <f t="shared" si="61"/>
        <v>3961</v>
      </c>
      <c r="E79" s="48">
        <f t="shared" si="61"/>
        <v>182</v>
      </c>
      <c r="F79" s="48">
        <f t="shared" si="61"/>
        <v>681</v>
      </c>
      <c r="G79" s="48">
        <f t="shared" si="61"/>
        <v>2996</v>
      </c>
      <c r="H79" s="48">
        <f t="shared" si="61"/>
        <v>18830</v>
      </c>
      <c r="I79" s="48">
        <f t="shared" si="61"/>
        <v>29898</v>
      </c>
      <c r="J79" s="48">
        <f t="shared" si="61"/>
        <v>6654</v>
      </c>
      <c r="K79" s="48">
        <f t="shared" si="61"/>
        <v>36552</v>
      </c>
      <c r="L79" s="49" t="s">
        <v>57</v>
      </c>
      <c r="M79" s="48">
        <f t="shared" ref="M79:U79" si="62">SUM(M70:M78)</f>
        <v>9375</v>
      </c>
      <c r="N79" s="48">
        <f t="shared" si="62"/>
        <v>4325</v>
      </c>
      <c r="O79" s="48">
        <f t="shared" si="62"/>
        <v>430</v>
      </c>
      <c r="P79" s="48">
        <f t="shared" si="62"/>
        <v>1268</v>
      </c>
      <c r="Q79" s="48">
        <f t="shared" si="62"/>
        <v>8853</v>
      </c>
      <c r="R79" s="48">
        <f t="shared" si="62"/>
        <v>516</v>
      </c>
      <c r="S79" s="48">
        <f t="shared" si="62"/>
        <v>24767</v>
      </c>
      <c r="T79" s="48">
        <f t="shared" si="62"/>
        <v>8072</v>
      </c>
      <c r="U79" s="48">
        <f t="shared" si="62"/>
        <v>32839</v>
      </c>
      <c r="V79" s="39" t="s">
        <v>57</v>
      </c>
      <c r="W79" s="45"/>
    </row>
    <row r="80" spans="1:23" ht="15" x14ac:dyDescent="0.3">
      <c r="B80" s="46"/>
      <c r="C80" s="43"/>
      <c r="D80" s="43"/>
      <c r="E80" s="43"/>
      <c r="F80" s="43"/>
      <c r="G80" s="43"/>
      <c r="H80" s="43"/>
      <c r="I80" s="43"/>
      <c r="J80" s="43"/>
      <c r="K80" s="43"/>
      <c r="L80" s="39"/>
      <c r="M80" s="43"/>
      <c r="N80" s="43"/>
      <c r="O80" s="43"/>
      <c r="P80" s="43"/>
      <c r="Q80" s="43"/>
      <c r="R80" s="43"/>
      <c r="S80" s="43"/>
      <c r="T80" s="43"/>
      <c r="U80" s="43"/>
      <c r="V80" s="39"/>
    </row>
    <row r="81" spans="1:23" ht="17.25" customHeight="1" x14ac:dyDescent="0.3">
      <c r="A81" s="36" t="s">
        <v>78</v>
      </c>
      <c r="B81" s="37" t="s">
        <v>79</v>
      </c>
      <c r="C81" s="38"/>
      <c r="D81" s="38"/>
      <c r="E81" s="38"/>
      <c r="F81" s="38"/>
      <c r="G81" s="38"/>
      <c r="H81" s="38"/>
      <c r="I81" s="38"/>
      <c r="J81" s="38"/>
      <c r="K81" s="38"/>
      <c r="L81" s="39"/>
      <c r="M81" s="38"/>
      <c r="N81" s="38"/>
      <c r="O81" s="38"/>
      <c r="P81" s="43"/>
      <c r="Q81" s="38"/>
      <c r="R81" s="38"/>
      <c r="S81" s="38"/>
      <c r="T81" s="38"/>
      <c r="U81" s="38"/>
      <c r="V81" s="40"/>
    </row>
    <row r="82" spans="1:23" ht="15" x14ac:dyDescent="0.3">
      <c r="B82" s="41" t="s">
        <v>67</v>
      </c>
      <c r="C82" s="42">
        <v>0</v>
      </c>
      <c r="D82" s="42">
        <v>0</v>
      </c>
      <c r="E82" s="43" t="s">
        <v>56</v>
      </c>
      <c r="F82" s="38">
        <v>0</v>
      </c>
      <c r="G82" s="42">
        <v>0</v>
      </c>
      <c r="H82" s="43" t="s">
        <v>56</v>
      </c>
      <c r="I82" s="43">
        <f t="shared" ref="I82:I90" si="63">SUM(C82:H82)</f>
        <v>0</v>
      </c>
      <c r="J82" s="43" t="s">
        <v>56</v>
      </c>
      <c r="K82" s="43">
        <f t="shared" ref="K82:K90" si="64">SUM(I82:J82)</f>
        <v>0</v>
      </c>
      <c r="L82" s="39"/>
      <c r="M82" s="42">
        <v>98</v>
      </c>
      <c r="N82" s="42">
        <v>0</v>
      </c>
      <c r="O82" s="43" t="s">
        <v>56</v>
      </c>
      <c r="P82" s="38">
        <v>0</v>
      </c>
      <c r="Q82" s="42">
        <v>17</v>
      </c>
      <c r="R82" s="43" t="s">
        <v>56</v>
      </c>
      <c r="S82" s="43">
        <f>SUM(M82:Q82)</f>
        <v>115</v>
      </c>
      <c r="T82" s="43" t="s">
        <v>56</v>
      </c>
      <c r="U82" s="43">
        <f t="shared" ref="U82:U90" si="65">SUM(S82:T82)</f>
        <v>115</v>
      </c>
      <c r="V82" s="39"/>
      <c r="W82" s="45"/>
    </row>
    <row r="83" spans="1:23" ht="15" x14ac:dyDescent="0.3">
      <c r="B83" s="41" t="s">
        <v>55</v>
      </c>
      <c r="C83" s="42">
        <v>1685</v>
      </c>
      <c r="D83" s="42">
        <v>552</v>
      </c>
      <c r="E83" s="43" t="s">
        <v>56</v>
      </c>
      <c r="F83" s="38">
        <v>152</v>
      </c>
      <c r="G83" s="42">
        <v>777</v>
      </c>
      <c r="H83" s="42">
        <v>3989</v>
      </c>
      <c r="I83" s="43">
        <f t="shared" si="63"/>
        <v>7155</v>
      </c>
      <c r="J83" s="43" t="s">
        <v>56</v>
      </c>
      <c r="K83" s="43">
        <f t="shared" si="64"/>
        <v>7155</v>
      </c>
      <c r="L83" s="39" t="s">
        <v>57</v>
      </c>
      <c r="M83" s="42">
        <v>394</v>
      </c>
      <c r="N83" s="42">
        <v>156</v>
      </c>
      <c r="O83" s="43" t="s">
        <v>56</v>
      </c>
      <c r="P83" s="38">
        <v>0</v>
      </c>
      <c r="Q83" s="42">
        <v>618</v>
      </c>
      <c r="R83" s="43" t="s">
        <v>56</v>
      </c>
      <c r="S83" s="43">
        <f>SUM(M83:Q83)</f>
        <v>1168</v>
      </c>
      <c r="T83" s="43" t="s">
        <v>56</v>
      </c>
      <c r="U83" s="43">
        <f t="shared" si="65"/>
        <v>1168</v>
      </c>
      <c r="V83" s="39"/>
      <c r="W83" s="45"/>
    </row>
    <row r="84" spans="1:23" ht="15" x14ac:dyDescent="0.3">
      <c r="B84" s="41" t="s">
        <v>73</v>
      </c>
      <c r="C84" s="43" t="s">
        <v>56</v>
      </c>
      <c r="D84" s="43" t="s">
        <v>56</v>
      </c>
      <c r="E84" s="43" t="s">
        <v>56</v>
      </c>
      <c r="F84" s="43" t="s">
        <v>56</v>
      </c>
      <c r="G84" s="43" t="s">
        <v>56</v>
      </c>
      <c r="H84" s="43" t="s">
        <v>56</v>
      </c>
      <c r="I84" s="43" t="s">
        <v>56</v>
      </c>
      <c r="J84" s="43" t="s">
        <v>56</v>
      </c>
      <c r="K84" s="43" t="s">
        <v>56</v>
      </c>
      <c r="L84" s="39"/>
      <c r="M84" s="43" t="s">
        <v>56</v>
      </c>
      <c r="N84" s="43" t="s">
        <v>56</v>
      </c>
      <c r="O84" s="43" t="s">
        <v>56</v>
      </c>
      <c r="P84" s="43" t="s">
        <v>56</v>
      </c>
      <c r="Q84" s="43" t="s">
        <v>56</v>
      </c>
      <c r="R84" s="42">
        <v>31</v>
      </c>
      <c r="S84" s="43">
        <f>SUM(M84:R84)</f>
        <v>31</v>
      </c>
      <c r="T84" s="43" t="s">
        <v>56</v>
      </c>
      <c r="U84" s="43">
        <f t="shared" si="65"/>
        <v>31</v>
      </c>
      <c r="V84" s="39"/>
      <c r="W84" s="45"/>
    </row>
    <row r="85" spans="1:23" ht="15" x14ac:dyDescent="0.3">
      <c r="B85" s="41" t="s">
        <v>59</v>
      </c>
      <c r="C85" s="42">
        <v>0</v>
      </c>
      <c r="D85" s="42">
        <v>4</v>
      </c>
      <c r="E85" s="42">
        <v>10</v>
      </c>
      <c r="F85" s="43" t="s">
        <v>56</v>
      </c>
      <c r="G85" s="42">
        <v>45</v>
      </c>
      <c r="H85" s="43" t="s">
        <v>56</v>
      </c>
      <c r="I85" s="43">
        <f t="shared" si="63"/>
        <v>59</v>
      </c>
      <c r="J85" s="38">
        <v>752</v>
      </c>
      <c r="K85" s="43">
        <f t="shared" si="64"/>
        <v>811</v>
      </c>
      <c r="L85" s="39" t="s">
        <v>57</v>
      </c>
      <c r="M85" s="42">
        <v>0</v>
      </c>
      <c r="N85" s="42">
        <v>0</v>
      </c>
      <c r="O85" s="42">
        <v>0</v>
      </c>
      <c r="P85" s="43" t="s">
        <v>56</v>
      </c>
      <c r="Q85" s="42">
        <v>0</v>
      </c>
      <c r="R85" s="43" t="s">
        <v>56</v>
      </c>
      <c r="S85" s="43">
        <f t="shared" ref="S85:S90" si="66">SUM(M85:Q85)</f>
        <v>0</v>
      </c>
      <c r="T85" s="38">
        <v>47</v>
      </c>
      <c r="U85" s="43">
        <f t="shared" si="65"/>
        <v>47</v>
      </c>
      <c r="V85" s="39"/>
      <c r="W85" s="45"/>
    </row>
    <row r="86" spans="1:23" ht="15" x14ac:dyDescent="0.3">
      <c r="B86" s="41" t="s">
        <v>60</v>
      </c>
      <c r="C86" s="42">
        <v>0</v>
      </c>
      <c r="D86" s="42">
        <v>119</v>
      </c>
      <c r="E86" s="42">
        <v>0</v>
      </c>
      <c r="F86" s="43" t="s">
        <v>56</v>
      </c>
      <c r="G86" s="42">
        <v>18</v>
      </c>
      <c r="H86" s="43" t="s">
        <v>56</v>
      </c>
      <c r="I86" s="43">
        <f t="shared" si="63"/>
        <v>137</v>
      </c>
      <c r="J86" s="38">
        <v>76</v>
      </c>
      <c r="K86" s="43">
        <f t="shared" si="64"/>
        <v>213</v>
      </c>
      <c r="L86" s="39" t="s">
        <v>57</v>
      </c>
      <c r="M86" s="42">
        <v>0</v>
      </c>
      <c r="N86" s="42">
        <v>34</v>
      </c>
      <c r="O86" s="42">
        <v>20</v>
      </c>
      <c r="P86" s="43" t="s">
        <v>56</v>
      </c>
      <c r="Q86" s="42">
        <v>0</v>
      </c>
      <c r="R86" s="43" t="s">
        <v>56</v>
      </c>
      <c r="S86" s="43">
        <f t="shared" si="66"/>
        <v>54</v>
      </c>
      <c r="T86" s="38">
        <v>123</v>
      </c>
      <c r="U86" s="43">
        <f t="shared" si="65"/>
        <v>177</v>
      </c>
      <c r="V86" s="39"/>
      <c r="W86" s="45"/>
    </row>
    <row r="87" spans="1:23" ht="15" x14ac:dyDescent="0.3">
      <c r="B87" s="41" t="s">
        <v>61</v>
      </c>
      <c r="C87" s="42">
        <v>3</v>
      </c>
      <c r="D87" s="42">
        <v>0</v>
      </c>
      <c r="E87" s="43" t="s">
        <v>56</v>
      </c>
      <c r="F87" s="43" t="s">
        <v>56</v>
      </c>
      <c r="G87" s="43" t="s">
        <v>56</v>
      </c>
      <c r="H87" s="43" t="s">
        <v>56</v>
      </c>
      <c r="I87" s="43">
        <f t="shared" si="63"/>
        <v>3</v>
      </c>
      <c r="J87" s="43" t="s">
        <v>56</v>
      </c>
      <c r="K87" s="43">
        <f t="shared" si="64"/>
        <v>3</v>
      </c>
      <c r="L87" s="39"/>
      <c r="M87" s="42">
        <v>94</v>
      </c>
      <c r="N87" s="42">
        <v>6</v>
      </c>
      <c r="O87" s="43" t="s">
        <v>56</v>
      </c>
      <c r="P87" s="43" t="s">
        <v>56</v>
      </c>
      <c r="Q87" s="43" t="s">
        <v>56</v>
      </c>
      <c r="R87" s="43" t="s">
        <v>56</v>
      </c>
      <c r="S87" s="43">
        <f t="shared" si="66"/>
        <v>100</v>
      </c>
      <c r="T87" s="43" t="s">
        <v>56</v>
      </c>
      <c r="U87" s="43">
        <f t="shared" si="65"/>
        <v>100</v>
      </c>
      <c r="V87" s="40"/>
      <c r="W87" s="45"/>
    </row>
    <row r="88" spans="1:23" ht="15" x14ac:dyDescent="0.3">
      <c r="B88" s="41" t="s">
        <v>62</v>
      </c>
      <c r="C88" s="42">
        <v>209</v>
      </c>
      <c r="D88" s="42">
        <v>0</v>
      </c>
      <c r="E88" s="43" t="s">
        <v>56</v>
      </c>
      <c r="F88" s="38">
        <v>0</v>
      </c>
      <c r="G88" s="42">
        <v>38</v>
      </c>
      <c r="H88" s="42">
        <v>2907</v>
      </c>
      <c r="I88" s="43">
        <f t="shared" si="63"/>
        <v>3154</v>
      </c>
      <c r="J88" s="43" t="s">
        <v>56</v>
      </c>
      <c r="K88" s="43">
        <f t="shared" si="64"/>
        <v>3154</v>
      </c>
      <c r="L88" s="39" t="s">
        <v>57</v>
      </c>
      <c r="M88" s="42">
        <v>3086</v>
      </c>
      <c r="N88" s="42">
        <v>803</v>
      </c>
      <c r="O88" s="43" t="s">
        <v>56</v>
      </c>
      <c r="P88" s="38">
        <v>172</v>
      </c>
      <c r="Q88" s="42">
        <v>1881</v>
      </c>
      <c r="R88" s="43" t="s">
        <v>56</v>
      </c>
      <c r="S88" s="43">
        <f t="shared" si="66"/>
        <v>5942</v>
      </c>
      <c r="T88" s="43" t="s">
        <v>56</v>
      </c>
      <c r="U88" s="43">
        <f t="shared" si="65"/>
        <v>5942</v>
      </c>
      <c r="V88" s="39" t="s">
        <v>57</v>
      </c>
      <c r="W88" s="45"/>
    </row>
    <row r="89" spans="1:23" ht="15" x14ac:dyDescent="0.3">
      <c r="B89" s="41" t="s">
        <v>68</v>
      </c>
      <c r="C89" s="42">
        <v>7</v>
      </c>
      <c r="D89" s="42">
        <v>77</v>
      </c>
      <c r="E89" s="42">
        <v>35</v>
      </c>
      <c r="F89" s="43" t="s">
        <v>56</v>
      </c>
      <c r="G89" s="42">
        <v>157</v>
      </c>
      <c r="H89" s="43" t="s">
        <v>56</v>
      </c>
      <c r="I89" s="43">
        <f t="shared" si="63"/>
        <v>276</v>
      </c>
      <c r="J89" s="38">
        <v>2016</v>
      </c>
      <c r="K89" s="43">
        <f t="shared" si="64"/>
        <v>2292</v>
      </c>
      <c r="L89" s="39" t="s">
        <v>57</v>
      </c>
      <c r="M89" s="42">
        <v>14</v>
      </c>
      <c r="N89" s="42">
        <v>103</v>
      </c>
      <c r="O89" s="42">
        <v>42</v>
      </c>
      <c r="P89" s="43" t="s">
        <v>56</v>
      </c>
      <c r="Q89" s="42">
        <v>163</v>
      </c>
      <c r="R89" s="42">
        <v>9</v>
      </c>
      <c r="S89" s="43">
        <f>SUM(M89:R89)</f>
        <v>331</v>
      </c>
      <c r="T89" s="38">
        <f>2578-9</f>
        <v>2569</v>
      </c>
      <c r="U89" s="43">
        <f t="shared" si="65"/>
        <v>2900</v>
      </c>
      <c r="V89" s="39" t="s">
        <v>57</v>
      </c>
      <c r="W89" s="45"/>
    </row>
    <row r="90" spans="1:23" ht="15" x14ac:dyDescent="0.3">
      <c r="B90" s="41" t="s">
        <v>64</v>
      </c>
      <c r="C90" s="42">
        <v>81</v>
      </c>
      <c r="D90" s="42">
        <v>0</v>
      </c>
      <c r="E90" s="42">
        <v>15</v>
      </c>
      <c r="F90" s="43" t="s">
        <v>56</v>
      </c>
      <c r="G90" s="42">
        <v>109</v>
      </c>
      <c r="H90" s="43" t="s">
        <v>56</v>
      </c>
      <c r="I90" s="43">
        <f t="shared" si="63"/>
        <v>205</v>
      </c>
      <c r="J90" s="38">
        <v>1109</v>
      </c>
      <c r="K90" s="43">
        <f t="shared" si="64"/>
        <v>1314</v>
      </c>
      <c r="L90" s="39" t="s">
        <v>57</v>
      </c>
      <c r="M90" s="42">
        <v>5</v>
      </c>
      <c r="N90" s="42">
        <v>27</v>
      </c>
      <c r="O90" s="42">
        <v>31</v>
      </c>
      <c r="P90" s="43" t="s">
        <v>56</v>
      </c>
      <c r="Q90" s="42">
        <v>98</v>
      </c>
      <c r="R90" s="43" t="s">
        <v>56</v>
      </c>
      <c r="S90" s="43">
        <f t="shared" si="66"/>
        <v>161</v>
      </c>
      <c r="T90" s="38">
        <v>1799</v>
      </c>
      <c r="U90" s="43">
        <f t="shared" si="65"/>
        <v>1960</v>
      </c>
      <c r="V90" s="40"/>
      <c r="W90" s="45"/>
    </row>
    <row r="91" spans="1:23" ht="15" x14ac:dyDescent="0.3">
      <c r="B91" s="46" t="s">
        <v>80</v>
      </c>
      <c r="C91" s="43">
        <f t="shared" ref="C91:K91" si="67">SUM(C82:C90)</f>
        <v>1985</v>
      </c>
      <c r="D91" s="43">
        <f t="shared" si="67"/>
        <v>752</v>
      </c>
      <c r="E91" s="43">
        <f t="shared" si="67"/>
        <v>60</v>
      </c>
      <c r="F91" s="43">
        <f t="shared" si="67"/>
        <v>152</v>
      </c>
      <c r="G91" s="43">
        <f t="shared" si="67"/>
        <v>1144</v>
      </c>
      <c r="H91" s="43">
        <f t="shared" si="67"/>
        <v>6896</v>
      </c>
      <c r="I91" s="43">
        <f t="shared" si="67"/>
        <v>10989</v>
      </c>
      <c r="J91" s="43">
        <f t="shared" si="67"/>
        <v>3953</v>
      </c>
      <c r="K91" s="43">
        <f t="shared" si="67"/>
        <v>14942</v>
      </c>
      <c r="L91" s="39" t="s">
        <v>57</v>
      </c>
      <c r="M91" s="43">
        <f t="shared" ref="M91:U91" si="68">SUM(M82:M90)</f>
        <v>3691</v>
      </c>
      <c r="N91" s="43">
        <f t="shared" si="68"/>
        <v>1129</v>
      </c>
      <c r="O91" s="43">
        <f t="shared" si="68"/>
        <v>93</v>
      </c>
      <c r="P91" s="43">
        <f t="shared" si="68"/>
        <v>172</v>
      </c>
      <c r="Q91" s="43">
        <f t="shared" si="68"/>
        <v>2777</v>
      </c>
      <c r="R91" s="43">
        <f t="shared" si="68"/>
        <v>40</v>
      </c>
      <c r="S91" s="43">
        <f t="shared" si="68"/>
        <v>7902</v>
      </c>
      <c r="T91" s="43">
        <f t="shared" si="68"/>
        <v>4538</v>
      </c>
      <c r="U91" s="43">
        <f t="shared" si="68"/>
        <v>12440</v>
      </c>
      <c r="V91" s="39" t="s">
        <v>57</v>
      </c>
      <c r="W91" s="45"/>
    </row>
    <row r="92" spans="1:23" ht="15" x14ac:dyDescent="0.3">
      <c r="B92" s="46"/>
      <c r="C92" s="43"/>
      <c r="D92" s="43"/>
      <c r="E92" s="43"/>
      <c r="F92" s="38"/>
      <c r="G92" s="43"/>
      <c r="H92" s="43"/>
      <c r="I92" s="43"/>
      <c r="J92" s="43"/>
      <c r="K92" s="43"/>
      <c r="L92" s="39"/>
      <c r="M92" s="43"/>
      <c r="N92" s="43"/>
      <c r="O92" s="43"/>
      <c r="P92" s="38"/>
      <c r="Q92" s="43"/>
      <c r="R92" s="43"/>
      <c r="S92" s="43"/>
      <c r="T92" s="43"/>
      <c r="U92" s="43"/>
      <c r="V92" s="39"/>
    </row>
    <row r="93" spans="1:23" ht="17.25" customHeight="1" x14ac:dyDescent="0.3">
      <c r="A93" s="36"/>
      <c r="B93" s="37" t="s">
        <v>81</v>
      </c>
      <c r="C93" s="38"/>
      <c r="D93" s="38"/>
      <c r="E93" s="38"/>
      <c r="F93" s="38"/>
      <c r="G93" s="38"/>
      <c r="H93" s="38"/>
      <c r="I93" s="38"/>
      <c r="J93" s="38"/>
      <c r="K93" s="38"/>
      <c r="L93" s="39"/>
      <c r="M93" s="38"/>
      <c r="N93" s="38"/>
      <c r="O93" s="38"/>
      <c r="P93" s="38"/>
      <c r="Q93" s="38"/>
      <c r="R93" s="38"/>
      <c r="S93" s="38"/>
      <c r="T93" s="38"/>
      <c r="U93" s="38"/>
      <c r="V93" s="40"/>
    </row>
    <row r="94" spans="1:23" ht="15" x14ac:dyDescent="0.3">
      <c r="B94" s="41" t="s">
        <v>82</v>
      </c>
      <c r="C94" s="42">
        <v>5</v>
      </c>
      <c r="D94" s="42">
        <v>0</v>
      </c>
      <c r="E94" s="43" t="s">
        <v>56</v>
      </c>
      <c r="F94" s="38">
        <v>0</v>
      </c>
      <c r="G94" s="42">
        <v>0</v>
      </c>
      <c r="H94" s="43" t="s">
        <v>56</v>
      </c>
      <c r="I94" s="43">
        <f>SUM(C94:H94)</f>
        <v>5</v>
      </c>
      <c r="J94" s="43" t="s">
        <v>56</v>
      </c>
      <c r="K94" s="43">
        <f t="shared" ref="K94:K103" si="69">SUM(I94:J94)</f>
        <v>5</v>
      </c>
      <c r="L94" s="39"/>
      <c r="M94" s="42">
        <v>31</v>
      </c>
      <c r="N94" s="42">
        <v>0</v>
      </c>
      <c r="O94" s="43" t="s">
        <v>56</v>
      </c>
      <c r="P94" s="38">
        <v>0</v>
      </c>
      <c r="Q94" s="42">
        <v>0</v>
      </c>
      <c r="R94" s="43" t="s">
        <v>56</v>
      </c>
      <c r="S94" s="43">
        <f>SUM(M94:Q94)</f>
        <v>31</v>
      </c>
      <c r="T94" s="43" t="s">
        <v>56</v>
      </c>
      <c r="U94" s="43">
        <f t="shared" ref="U94:U103" si="70">SUM(S94:T94)</f>
        <v>31</v>
      </c>
      <c r="V94" s="39"/>
      <c r="W94" s="45"/>
    </row>
    <row r="95" spans="1:23" ht="15" x14ac:dyDescent="0.3">
      <c r="B95" s="41" t="s">
        <v>55</v>
      </c>
      <c r="C95" s="42">
        <v>2013</v>
      </c>
      <c r="D95" s="42">
        <v>912</v>
      </c>
      <c r="E95" s="43" t="s">
        <v>56</v>
      </c>
      <c r="F95" s="38">
        <v>245</v>
      </c>
      <c r="G95" s="42">
        <v>857</v>
      </c>
      <c r="H95" s="42">
        <v>4811</v>
      </c>
      <c r="I95" s="43">
        <f>SUM(C95:H95)</f>
        <v>8838</v>
      </c>
      <c r="J95" s="43" t="s">
        <v>56</v>
      </c>
      <c r="K95" s="43">
        <f t="shared" si="69"/>
        <v>8838</v>
      </c>
      <c r="L95" s="39" t="s">
        <v>57</v>
      </c>
      <c r="M95" s="42">
        <v>1217</v>
      </c>
      <c r="N95" s="42">
        <v>384</v>
      </c>
      <c r="O95" s="43" t="s">
        <v>56</v>
      </c>
      <c r="P95" s="38">
        <v>99</v>
      </c>
      <c r="Q95" s="42">
        <v>1052</v>
      </c>
      <c r="R95" s="43" t="s">
        <v>56</v>
      </c>
      <c r="S95" s="43">
        <f>SUM(M95:Q95)</f>
        <v>2752</v>
      </c>
      <c r="T95" s="43" t="s">
        <v>56</v>
      </c>
      <c r="U95" s="43">
        <f t="shared" si="70"/>
        <v>2752</v>
      </c>
      <c r="V95" s="39" t="s">
        <v>57</v>
      </c>
      <c r="W95" s="45"/>
    </row>
    <row r="96" spans="1:23" ht="15" x14ac:dyDescent="0.3">
      <c r="B96" s="41" t="s">
        <v>73</v>
      </c>
      <c r="C96" s="43" t="s">
        <v>56</v>
      </c>
      <c r="D96" s="43" t="s">
        <v>56</v>
      </c>
      <c r="E96" s="43" t="s">
        <v>56</v>
      </c>
      <c r="F96" s="43" t="s">
        <v>56</v>
      </c>
      <c r="G96" s="43" t="s">
        <v>56</v>
      </c>
      <c r="H96" s="43" t="s">
        <v>56</v>
      </c>
      <c r="I96" s="43" t="s">
        <v>56</v>
      </c>
      <c r="J96" s="43" t="s">
        <v>56</v>
      </c>
      <c r="K96" s="43" t="s">
        <v>56</v>
      </c>
      <c r="L96" s="39"/>
      <c r="M96" s="43" t="s">
        <v>56</v>
      </c>
      <c r="N96" s="43" t="s">
        <v>56</v>
      </c>
      <c r="O96" s="43" t="s">
        <v>56</v>
      </c>
      <c r="P96" s="43" t="s">
        <v>56</v>
      </c>
      <c r="Q96" s="43" t="s">
        <v>56</v>
      </c>
      <c r="R96" s="42">
        <v>686</v>
      </c>
      <c r="S96" s="43">
        <f>SUM(M96:R96)</f>
        <v>686</v>
      </c>
      <c r="T96" s="43" t="s">
        <v>56</v>
      </c>
      <c r="U96" s="43">
        <f t="shared" si="70"/>
        <v>686</v>
      </c>
      <c r="V96" s="39"/>
      <c r="W96" s="45"/>
    </row>
    <row r="97" spans="1:23" ht="15" x14ac:dyDescent="0.3">
      <c r="B97" s="41" t="s">
        <v>58</v>
      </c>
      <c r="C97" s="44" t="s">
        <v>56</v>
      </c>
      <c r="D97" s="44" t="s">
        <v>56</v>
      </c>
      <c r="E97" s="44" t="s">
        <v>56</v>
      </c>
      <c r="F97" s="43" t="s">
        <v>56</v>
      </c>
      <c r="G97" s="44" t="s">
        <v>56</v>
      </c>
      <c r="H97" s="43" t="s">
        <v>56</v>
      </c>
      <c r="I97" s="44" t="s">
        <v>56</v>
      </c>
      <c r="J97" s="44" t="s">
        <v>56</v>
      </c>
      <c r="K97" s="44" t="s">
        <v>56</v>
      </c>
      <c r="L97" s="39"/>
      <c r="M97" s="43" t="s">
        <v>56</v>
      </c>
      <c r="N97" s="42">
        <v>0</v>
      </c>
      <c r="O97" s="38">
        <v>0</v>
      </c>
      <c r="P97" s="43" t="s">
        <v>56</v>
      </c>
      <c r="Q97" s="42">
        <v>0</v>
      </c>
      <c r="R97" s="43" t="s">
        <v>56</v>
      </c>
      <c r="S97" s="43">
        <f>SUM(M97:Q97)</f>
        <v>0</v>
      </c>
      <c r="T97" s="38">
        <v>4</v>
      </c>
      <c r="U97" s="43">
        <f t="shared" si="70"/>
        <v>4</v>
      </c>
      <c r="V97" s="39"/>
      <c r="W97" s="45"/>
    </row>
    <row r="98" spans="1:23" ht="15" x14ac:dyDescent="0.3">
      <c r="B98" s="41" t="s">
        <v>59</v>
      </c>
      <c r="C98" s="42">
        <v>0</v>
      </c>
      <c r="D98" s="42">
        <v>10</v>
      </c>
      <c r="E98" s="42">
        <v>36</v>
      </c>
      <c r="F98" s="43" t="s">
        <v>56</v>
      </c>
      <c r="G98" s="42">
        <v>26</v>
      </c>
      <c r="H98" s="43" t="s">
        <v>56</v>
      </c>
      <c r="I98" s="43">
        <f t="shared" ref="I98:I103" si="71">SUM(C98:H98)</f>
        <v>72</v>
      </c>
      <c r="J98" s="38">
        <v>588</v>
      </c>
      <c r="K98" s="43">
        <f t="shared" si="69"/>
        <v>660</v>
      </c>
      <c r="L98" s="39"/>
      <c r="M98" s="42">
        <v>0</v>
      </c>
      <c r="N98" s="42">
        <v>0</v>
      </c>
      <c r="O98" s="42">
        <v>4</v>
      </c>
      <c r="P98" s="43" t="s">
        <v>56</v>
      </c>
      <c r="Q98" s="42">
        <v>10</v>
      </c>
      <c r="R98" s="43" t="s">
        <v>56</v>
      </c>
      <c r="S98" s="43">
        <f t="shared" ref="S98:S103" si="72">SUM(M98:Q98)</f>
        <v>14</v>
      </c>
      <c r="T98" s="38">
        <v>169</v>
      </c>
      <c r="U98" s="43">
        <f t="shared" si="70"/>
        <v>183</v>
      </c>
      <c r="V98" s="39"/>
      <c r="W98" s="45"/>
    </row>
    <row r="99" spans="1:23" ht="15" x14ac:dyDescent="0.3">
      <c r="B99" s="41" t="s">
        <v>60</v>
      </c>
      <c r="C99" s="42">
        <v>0</v>
      </c>
      <c r="D99" s="42">
        <v>0</v>
      </c>
      <c r="E99" s="42">
        <v>25</v>
      </c>
      <c r="F99" s="43" t="s">
        <v>56</v>
      </c>
      <c r="G99" s="42">
        <v>24</v>
      </c>
      <c r="H99" s="43" t="s">
        <v>56</v>
      </c>
      <c r="I99" s="43">
        <f t="shared" si="71"/>
        <v>49</v>
      </c>
      <c r="J99" s="38">
        <v>214</v>
      </c>
      <c r="K99" s="43">
        <f t="shared" si="69"/>
        <v>263</v>
      </c>
      <c r="L99" s="39" t="s">
        <v>57</v>
      </c>
      <c r="M99" s="42">
        <v>0</v>
      </c>
      <c r="N99" s="42">
        <v>67</v>
      </c>
      <c r="O99" s="42">
        <v>95</v>
      </c>
      <c r="P99" s="43" t="s">
        <v>56</v>
      </c>
      <c r="Q99" s="42">
        <v>18</v>
      </c>
      <c r="R99" s="43" t="s">
        <v>56</v>
      </c>
      <c r="S99" s="43">
        <f t="shared" si="72"/>
        <v>180</v>
      </c>
      <c r="T99" s="38">
        <v>454</v>
      </c>
      <c r="U99" s="43">
        <f t="shared" si="70"/>
        <v>634</v>
      </c>
      <c r="V99" s="39"/>
      <c r="W99" s="45"/>
    </row>
    <row r="100" spans="1:23" ht="15" x14ac:dyDescent="0.3">
      <c r="B100" s="41" t="s">
        <v>61</v>
      </c>
      <c r="C100" s="42">
        <v>101</v>
      </c>
      <c r="D100" s="42">
        <v>34</v>
      </c>
      <c r="E100" s="43" t="s">
        <v>56</v>
      </c>
      <c r="F100" s="43" t="s">
        <v>56</v>
      </c>
      <c r="G100" s="43" t="s">
        <v>56</v>
      </c>
      <c r="H100" s="43" t="s">
        <v>56</v>
      </c>
      <c r="I100" s="43">
        <f t="shared" si="71"/>
        <v>135</v>
      </c>
      <c r="J100" s="43" t="s">
        <v>56</v>
      </c>
      <c r="K100" s="43">
        <f t="shared" si="69"/>
        <v>135</v>
      </c>
      <c r="L100" s="39"/>
      <c r="M100" s="42">
        <v>387</v>
      </c>
      <c r="N100" s="42">
        <v>66</v>
      </c>
      <c r="O100" s="43" t="s">
        <v>56</v>
      </c>
      <c r="P100" s="43" t="s">
        <v>56</v>
      </c>
      <c r="Q100" s="43" t="s">
        <v>56</v>
      </c>
      <c r="R100" s="43" t="s">
        <v>56</v>
      </c>
      <c r="S100" s="43">
        <f t="shared" si="72"/>
        <v>453</v>
      </c>
      <c r="T100" s="43" t="s">
        <v>56</v>
      </c>
      <c r="U100" s="43">
        <f t="shared" si="70"/>
        <v>453</v>
      </c>
      <c r="V100" s="40"/>
      <c r="W100" s="45"/>
    </row>
    <row r="101" spans="1:23" ht="15" x14ac:dyDescent="0.3">
      <c r="B101" s="41" t="s">
        <v>62</v>
      </c>
      <c r="C101" s="42">
        <v>755</v>
      </c>
      <c r="D101" s="42">
        <v>168</v>
      </c>
      <c r="E101" s="43" t="s">
        <v>56</v>
      </c>
      <c r="F101" s="38">
        <v>161</v>
      </c>
      <c r="G101" s="42">
        <v>557</v>
      </c>
      <c r="H101" s="42">
        <v>5455</v>
      </c>
      <c r="I101" s="43">
        <f t="shared" si="71"/>
        <v>7096</v>
      </c>
      <c r="J101" s="43" t="s">
        <v>56</v>
      </c>
      <c r="K101" s="43">
        <f t="shared" si="69"/>
        <v>7096</v>
      </c>
      <c r="L101" s="39" t="s">
        <v>57</v>
      </c>
      <c r="M101" s="42">
        <v>4924</v>
      </c>
      <c r="N101" s="42">
        <v>1756</v>
      </c>
      <c r="O101" s="43" t="s">
        <v>56</v>
      </c>
      <c r="P101" s="38">
        <v>540</v>
      </c>
      <c r="Q101" s="42">
        <v>3903</v>
      </c>
      <c r="R101" s="43" t="s">
        <v>56</v>
      </c>
      <c r="S101" s="43">
        <f t="shared" si="72"/>
        <v>11123</v>
      </c>
      <c r="T101" s="43" t="s">
        <v>56</v>
      </c>
      <c r="U101" s="43">
        <f t="shared" si="70"/>
        <v>11123</v>
      </c>
      <c r="V101" s="39" t="s">
        <v>57</v>
      </c>
      <c r="W101" s="45"/>
    </row>
    <row r="102" spans="1:23" ht="15" x14ac:dyDescent="0.3">
      <c r="B102" s="41" t="s">
        <v>68</v>
      </c>
      <c r="C102" s="42">
        <v>141</v>
      </c>
      <c r="D102" s="42">
        <v>350</v>
      </c>
      <c r="E102" s="42">
        <v>72</v>
      </c>
      <c r="F102" s="43" t="s">
        <v>56</v>
      </c>
      <c r="G102" s="42">
        <v>392</v>
      </c>
      <c r="H102" s="43" t="s">
        <v>56</v>
      </c>
      <c r="I102" s="43">
        <f t="shared" si="71"/>
        <v>955</v>
      </c>
      <c r="J102" s="38">
        <v>2977</v>
      </c>
      <c r="K102" s="43">
        <f t="shared" si="69"/>
        <v>3932</v>
      </c>
      <c r="L102" s="39" t="s">
        <v>57</v>
      </c>
      <c r="M102" s="42">
        <v>17</v>
      </c>
      <c r="N102" s="42">
        <v>298</v>
      </c>
      <c r="O102" s="42">
        <v>31</v>
      </c>
      <c r="P102" s="43" t="s">
        <v>56</v>
      </c>
      <c r="Q102" s="42">
        <v>325</v>
      </c>
      <c r="R102" s="42">
        <v>1</v>
      </c>
      <c r="S102" s="43">
        <f>SUM(M102:R102)</f>
        <v>672</v>
      </c>
      <c r="T102" s="38">
        <f>3000-1</f>
        <v>2999</v>
      </c>
      <c r="U102" s="43">
        <f t="shared" si="70"/>
        <v>3671</v>
      </c>
      <c r="V102" s="39" t="s">
        <v>57</v>
      </c>
      <c r="W102" s="45"/>
    </row>
    <row r="103" spans="1:23" ht="15" x14ac:dyDescent="0.3">
      <c r="B103" s="41" t="s">
        <v>64</v>
      </c>
      <c r="C103" s="42">
        <v>0</v>
      </c>
      <c r="D103" s="42">
        <v>0</v>
      </c>
      <c r="E103" s="42">
        <v>1</v>
      </c>
      <c r="F103" s="43" t="s">
        <v>56</v>
      </c>
      <c r="G103" s="42">
        <v>83</v>
      </c>
      <c r="H103" s="43" t="s">
        <v>56</v>
      </c>
      <c r="I103" s="43">
        <f t="shared" si="71"/>
        <v>84</v>
      </c>
      <c r="J103" s="38">
        <v>106</v>
      </c>
      <c r="K103" s="43">
        <f t="shared" si="69"/>
        <v>190</v>
      </c>
      <c r="L103" s="39" t="s">
        <v>57</v>
      </c>
      <c r="M103" s="42">
        <v>11</v>
      </c>
      <c r="N103" s="42">
        <v>29</v>
      </c>
      <c r="O103" s="42">
        <v>27</v>
      </c>
      <c r="P103" s="43" t="s">
        <v>56</v>
      </c>
      <c r="Q103" s="42">
        <v>194</v>
      </c>
      <c r="R103" s="43" t="s">
        <v>56</v>
      </c>
      <c r="S103" s="43">
        <f t="shared" si="72"/>
        <v>261</v>
      </c>
      <c r="T103" s="38">
        <v>1786</v>
      </c>
      <c r="U103" s="43">
        <f t="shared" si="70"/>
        <v>2047</v>
      </c>
      <c r="V103" s="40"/>
      <c r="W103" s="45"/>
    </row>
    <row r="104" spans="1:23" ht="15" x14ac:dyDescent="0.3">
      <c r="B104" s="46" t="s">
        <v>83</v>
      </c>
      <c r="C104" s="43">
        <f t="shared" ref="C104:K104" si="73">SUM(C94:C103)</f>
        <v>3015</v>
      </c>
      <c r="D104" s="43">
        <f t="shared" si="73"/>
        <v>1474</v>
      </c>
      <c r="E104" s="43">
        <f t="shared" si="73"/>
        <v>134</v>
      </c>
      <c r="F104" s="43">
        <f t="shared" si="73"/>
        <v>406</v>
      </c>
      <c r="G104" s="43">
        <f t="shared" si="73"/>
        <v>1939</v>
      </c>
      <c r="H104" s="43">
        <f t="shared" si="73"/>
        <v>10266</v>
      </c>
      <c r="I104" s="43">
        <f t="shared" si="73"/>
        <v>17234</v>
      </c>
      <c r="J104" s="43">
        <f t="shared" si="73"/>
        <v>3885</v>
      </c>
      <c r="K104" s="43">
        <f t="shared" si="73"/>
        <v>21119</v>
      </c>
      <c r="L104" s="39" t="s">
        <v>57</v>
      </c>
      <c r="M104" s="43">
        <f t="shared" ref="M104:U104" si="74">SUM(M94:M103)</f>
        <v>6587</v>
      </c>
      <c r="N104" s="43">
        <f t="shared" si="74"/>
        <v>2600</v>
      </c>
      <c r="O104" s="43">
        <f t="shared" si="74"/>
        <v>157</v>
      </c>
      <c r="P104" s="43">
        <f t="shared" si="74"/>
        <v>639</v>
      </c>
      <c r="Q104" s="43">
        <f t="shared" si="74"/>
        <v>5502</v>
      </c>
      <c r="R104" s="43">
        <f t="shared" si="74"/>
        <v>687</v>
      </c>
      <c r="S104" s="43">
        <f t="shared" si="74"/>
        <v>16172</v>
      </c>
      <c r="T104" s="43">
        <f t="shared" si="74"/>
        <v>5412</v>
      </c>
      <c r="U104" s="43">
        <f t="shared" si="74"/>
        <v>21584</v>
      </c>
      <c r="V104" s="39" t="s">
        <v>57</v>
      </c>
      <c r="W104" s="45"/>
    </row>
    <row r="105" spans="1:23" ht="15" x14ac:dyDescent="0.3">
      <c r="B105" s="46"/>
      <c r="C105" s="43"/>
      <c r="D105" s="43"/>
      <c r="E105" s="43"/>
      <c r="F105" s="38"/>
      <c r="G105" s="43"/>
      <c r="H105" s="43"/>
      <c r="I105" s="43"/>
      <c r="J105" s="43"/>
      <c r="K105" s="43"/>
      <c r="L105" s="39"/>
      <c r="M105" s="43"/>
      <c r="N105" s="43"/>
      <c r="O105" s="43"/>
      <c r="P105" s="38"/>
      <c r="Q105" s="43"/>
      <c r="R105" s="43"/>
      <c r="S105" s="43"/>
      <c r="T105" s="43"/>
      <c r="U105" s="43"/>
      <c r="V105" s="39"/>
    </row>
    <row r="106" spans="1:23" ht="17.25" customHeight="1" x14ac:dyDescent="0.3">
      <c r="A106" s="36"/>
      <c r="B106" s="37" t="s">
        <v>78</v>
      </c>
      <c r="C106" s="38"/>
      <c r="D106" s="38"/>
      <c r="E106" s="38"/>
      <c r="F106" s="38"/>
      <c r="G106" s="38"/>
      <c r="H106" s="38"/>
      <c r="I106" s="38"/>
      <c r="J106" s="38"/>
      <c r="K106" s="38"/>
      <c r="L106" s="39"/>
      <c r="M106" s="38"/>
      <c r="N106" s="38"/>
      <c r="O106" s="38"/>
      <c r="P106" s="38"/>
      <c r="Q106" s="38"/>
      <c r="R106" s="38"/>
      <c r="S106" s="38"/>
      <c r="T106" s="38"/>
      <c r="U106" s="38"/>
      <c r="V106" s="40"/>
    </row>
    <row r="107" spans="1:23" ht="15" x14ac:dyDescent="0.3">
      <c r="B107" s="41" t="s">
        <v>82</v>
      </c>
      <c r="C107" s="42">
        <f>SUM(C82,C94)</f>
        <v>5</v>
      </c>
      <c r="D107" s="42">
        <f>SUM(D82,D94)</f>
        <v>0</v>
      </c>
      <c r="E107" s="43" t="s">
        <v>56</v>
      </c>
      <c r="F107" s="42">
        <f>SUM(F82,F94)</f>
        <v>0</v>
      </c>
      <c r="G107" s="42">
        <f>SUM(G82,G94)</f>
        <v>0</v>
      </c>
      <c r="H107" s="43" t="s">
        <v>56</v>
      </c>
      <c r="I107" s="43">
        <f>SUM(C107:H107)</f>
        <v>5</v>
      </c>
      <c r="J107" s="43" t="s">
        <v>56</v>
      </c>
      <c r="K107" s="43">
        <f t="shared" ref="K107:K116" si="75">SUM(I107:J107)</f>
        <v>5</v>
      </c>
      <c r="L107" s="39"/>
      <c r="M107" s="42">
        <f>SUM(M82,M94)</f>
        <v>129</v>
      </c>
      <c r="N107" s="42">
        <f>SUM(N82,N94)</f>
        <v>0</v>
      </c>
      <c r="O107" s="43" t="s">
        <v>56</v>
      </c>
      <c r="P107" s="42">
        <f>SUM(P82,P94)</f>
        <v>0</v>
      </c>
      <c r="Q107" s="42">
        <f>SUM(Q82,Q94)</f>
        <v>17</v>
      </c>
      <c r="R107" s="43" t="s">
        <v>56</v>
      </c>
      <c r="S107" s="43">
        <f>SUM(M107:Q107)</f>
        <v>146</v>
      </c>
      <c r="T107" s="43" t="s">
        <v>56</v>
      </c>
      <c r="U107" s="43">
        <f t="shared" ref="U107:U116" si="76">SUM(S107:T107)</f>
        <v>146</v>
      </c>
      <c r="V107" s="39"/>
      <c r="W107" s="45"/>
    </row>
    <row r="108" spans="1:23" ht="15" x14ac:dyDescent="0.3">
      <c r="B108" s="41" t="s">
        <v>55</v>
      </c>
      <c r="C108" s="42">
        <f t="shared" ref="C108:D108" si="77">SUM(C83,C95)</f>
        <v>3698</v>
      </c>
      <c r="D108" s="42">
        <f t="shared" si="77"/>
        <v>1464</v>
      </c>
      <c r="E108" s="43" t="s">
        <v>56</v>
      </c>
      <c r="F108" s="42">
        <f>SUM(F83,F95)</f>
        <v>397</v>
      </c>
      <c r="G108" s="42">
        <f>SUM(G83,G95)</f>
        <v>1634</v>
      </c>
      <c r="H108" s="42">
        <f>SUM(H83,H95)</f>
        <v>8800</v>
      </c>
      <c r="I108" s="43">
        <f>SUM(C108:H108)</f>
        <v>15993</v>
      </c>
      <c r="J108" s="43" t="s">
        <v>56</v>
      </c>
      <c r="K108" s="43">
        <f t="shared" si="75"/>
        <v>15993</v>
      </c>
      <c r="L108" s="39" t="s">
        <v>57</v>
      </c>
      <c r="M108" s="42">
        <f>SUM(M83,M95)</f>
        <v>1611</v>
      </c>
      <c r="N108" s="42">
        <f>SUM(N83,N95)</f>
        <v>540</v>
      </c>
      <c r="O108" s="43" t="s">
        <v>56</v>
      </c>
      <c r="P108" s="42">
        <f>SUM(P83,P95)</f>
        <v>99</v>
      </c>
      <c r="Q108" s="42">
        <f>SUM(Q83,Q95)</f>
        <v>1670</v>
      </c>
      <c r="R108" s="43" t="s">
        <v>56</v>
      </c>
      <c r="S108" s="43">
        <f>SUM(M108:Q108)</f>
        <v>3920</v>
      </c>
      <c r="T108" s="43" t="s">
        <v>56</v>
      </c>
      <c r="U108" s="43">
        <f t="shared" si="76"/>
        <v>3920</v>
      </c>
      <c r="V108" s="39" t="s">
        <v>57</v>
      </c>
      <c r="W108" s="45"/>
    </row>
    <row r="109" spans="1:23" ht="15" x14ac:dyDescent="0.3">
      <c r="B109" s="41" t="s">
        <v>73</v>
      </c>
      <c r="C109" s="43" t="s">
        <v>56</v>
      </c>
      <c r="D109" s="43" t="s">
        <v>56</v>
      </c>
      <c r="E109" s="43" t="s">
        <v>56</v>
      </c>
      <c r="F109" s="43" t="s">
        <v>56</v>
      </c>
      <c r="G109" s="43" t="s">
        <v>56</v>
      </c>
      <c r="H109" s="43" t="s">
        <v>56</v>
      </c>
      <c r="I109" s="43" t="s">
        <v>56</v>
      </c>
      <c r="J109" s="43" t="s">
        <v>56</v>
      </c>
      <c r="K109" s="43" t="s">
        <v>56</v>
      </c>
      <c r="L109" s="39"/>
      <c r="M109" s="43" t="s">
        <v>56</v>
      </c>
      <c r="N109" s="43" t="s">
        <v>56</v>
      </c>
      <c r="O109" s="43" t="s">
        <v>56</v>
      </c>
      <c r="P109" s="43" t="s">
        <v>56</v>
      </c>
      <c r="Q109" s="43" t="s">
        <v>56</v>
      </c>
      <c r="R109" s="42">
        <f>R96+R84</f>
        <v>717</v>
      </c>
      <c r="S109" s="43">
        <f>SUM(M109:R109)</f>
        <v>717</v>
      </c>
      <c r="T109" s="43" t="s">
        <v>56</v>
      </c>
      <c r="U109" s="43">
        <f t="shared" si="76"/>
        <v>717</v>
      </c>
      <c r="V109" s="39"/>
      <c r="W109" s="45"/>
    </row>
    <row r="110" spans="1:23" ht="15" x14ac:dyDescent="0.3">
      <c r="B110" s="41" t="s">
        <v>58</v>
      </c>
      <c r="C110" s="44" t="s">
        <v>56</v>
      </c>
      <c r="D110" s="44" t="s">
        <v>56</v>
      </c>
      <c r="E110" s="44" t="s">
        <v>56</v>
      </c>
      <c r="F110" s="43" t="s">
        <v>56</v>
      </c>
      <c r="G110" s="44" t="s">
        <v>56</v>
      </c>
      <c r="H110" s="43" t="s">
        <v>56</v>
      </c>
      <c r="I110" s="44" t="s">
        <v>56</v>
      </c>
      <c r="J110" s="44" t="s">
        <v>56</v>
      </c>
      <c r="K110" s="44" t="s">
        <v>56</v>
      </c>
      <c r="L110" s="39"/>
      <c r="M110" s="43" t="s">
        <v>56</v>
      </c>
      <c r="N110" s="42">
        <f>N97</f>
        <v>0</v>
      </c>
      <c r="O110" s="42">
        <f>O97</f>
        <v>0</v>
      </c>
      <c r="P110" s="43" t="s">
        <v>56</v>
      </c>
      <c r="Q110" s="42">
        <f>Q97</f>
        <v>0</v>
      </c>
      <c r="R110" s="43" t="s">
        <v>56</v>
      </c>
      <c r="S110" s="43">
        <f>SUM(M110:Q110)</f>
        <v>0</v>
      </c>
      <c r="T110" s="38">
        <f>T97</f>
        <v>4</v>
      </c>
      <c r="U110" s="43">
        <f t="shared" si="76"/>
        <v>4</v>
      </c>
      <c r="V110" s="39"/>
      <c r="W110" s="45"/>
    </row>
    <row r="111" spans="1:23" ht="15" x14ac:dyDescent="0.3">
      <c r="B111" s="41" t="s">
        <v>59</v>
      </c>
      <c r="C111" s="42">
        <f t="shared" ref="C111:G116" si="78">SUM(C85,C98)</f>
        <v>0</v>
      </c>
      <c r="D111" s="42">
        <f t="shared" si="78"/>
        <v>14</v>
      </c>
      <c r="E111" s="42">
        <f t="shared" si="78"/>
        <v>46</v>
      </c>
      <c r="F111" s="43" t="s">
        <v>56</v>
      </c>
      <c r="G111" s="42">
        <f t="shared" si="78"/>
        <v>71</v>
      </c>
      <c r="H111" s="43" t="s">
        <v>56</v>
      </c>
      <c r="I111" s="43">
        <f t="shared" ref="I111:I116" si="79">SUM(C111:H111)</f>
        <v>131</v>
      </c>
      <c r="J111" s="42">
        <f>SUM(J85,J98)</f>
        <v>1340</v>
      </c>
      <c r="K111" s="43">
        <f t="shared" si="75"/>
        <v>1471</v>
      </c>
      <c r="L111" s="39" t="s">
        <v>57</v>
      </c>
      <c r="M111" s="42">
        <f t="shared" ref="M111:Q112" si="80">SUM(M85,M98)</f>
        <v>0</v>
      </c>
      <c r="N111" s="42">
        <f t="shared" si="80"/>
        <v>0</v>
      </c>
      <c r="O111" s="42">
        <f t="shared" si="80"/>
        <v>4</v>
      </c>
      <c r="P111" s="43" t="s">
        <v>56</v>
      </c>
      <c r="Q111" s="42">
        <f t="shared" si="80"/>
        <v>10</v>
      </c>
      <c r="R111" s="43" t="s">
        <v>56</v>
      </c>
      <c r="S111" s="43">
        <f t="shared" ref="S111:S116" si="81">SUM(M111:Q111)</f>
        <v>14</v>
      </c>
      <c r="T111" s="42">
        <f>SUM(T85,T98)</f>
        <v>216</v>
      </c>
      <c r="U111" s="43">
        <f t="shared" si="76"/>
        <v>230</v>
      </c>
      <c r="V111" s="39"/>
      <c r="W111" s="45"/>
    </row>
    <row r="112" spans="1:23" ht="15" x14ac:dyDescent="0.3">
      <c r="B112" s="41" t="s">
        <v>60</v>
      </c>
      <c r="C112" s="42">
        <f t="shared" si="78"/>
        <v>0</v>
      </c>
      <c r="D112" s="42">
        <f t="shared" si="78"/>
        <v>119</v>
      </c>
      <c r="E112" s="42">
        <f t="shared" si="78"/>
        <v>25</v>
      </c>
      <c r="F112" s="43" t="s">
        <v>56</v>
      </c>
      <c r="G112" s="42">
        <f t="shared" si="78"/>
        <v>42</v>
      </c>
      <c r="H112" s="43" t="s">
        <v>56</v>
      </c>
      <c r="I112" s="43">
        <f t="shared" si="79"/>
        <v>186</v>
      </c>
      <c r="J112" s="42">
        <f>SUM(J86,J99)</f>
        <v>290</v>
      </c>
      <c r="K112" s="43">
        <f t="shared" si="75"/>
        <v>476</v>
      </c>
      <c r="L112" s="39" t="s">
        <v>57</v>
      </c>
      <c r="M112" s="42">
        <f t="shared" si="80"/>
        <v>0</v>
      </c>
      <c r="N112" s="42">
        <f t="shared" si="80"/>
        <v>101</v>
      </c>
      <c r="O112" s="42">
        <f t="shared" si="80"/>
        <v>115</v>
      </c>
      <c r="P112" s="43" t="s">
        <v>56</v>
      </c>
      <c r="Q112" s="42">
        <f t="shared" si="80"/>
        <v>18</v>
      </c>
      <c r="R112" s="43" t="s">
        <v>56</v>
      </c>
      <c r="S112" s="43">
        <f t="shared" si="81"/>
        <v>234</v>
      </c>
      <c r="T112" s="42">
        <f>SUM(T86,T99)</f>
        <v>577</v>
      </c>
      <c r="U112" s="43">
        <f t="shared" si="76"/>
        <v>811</v>
      </c>
      <c r="V112" s="39"/>
      <c r="W112" s="45"/>
    </row>
    <row r="113" spans="1:23" ht="15" x14ac:dyDescent="0.3">
      <c r="B113" s="41" t="s">
        <v>61</v>
      </c>
      <c r="C113" s="42">
        <f t="shared" si="78"/>
        <v>104</v>
      </c>
      <c r="D113" s="42">
        <f t="shared" si="78"/>
        <v>34</v>
      </c>
      <c r="E113" s="43" t="s">
        <v>56</v>
      </c>
      <c r="F113" s="43" t="s">
        <v>56</v>
      </c>
      <c r="G113" s="43" t="s">
        <v>56</v>
      </c>
      <c r="H113" s="43" t="s">
        <v>56</v>
      </c>
      <c r="I113" s="43">
        <f t="shared" si="79"/>
        <v>138</v>
      </c>
      <c r="J113" s="43" t="s">
        <v>56</v>
      </c>
      <c r="K113" s="43">
        <f t="shared" si="75"/>
        <v>138</v>
      </c>
      <c r="L113" s="39"/>
      <c r="M113" s="42">
        <f>SUM(M87,M100)</f>
        <v>481</v>
      </c>
      <c r="N113" s="42">
        <f>SUM(N87,N100)</f>
        <v>72</v>
      </c>
      <c r="O113" s="43" t="s">
        <v>56</v>
      </c>
      <c r="P113" s="43" t="s">
        <v>56</v>
      </c>
      <c r="Q113" s="43" t="s">
        <v>56</v>
      </c>
      <c r="R113" s="43" t="s">
        <v>56</v>
      </c>
      <c r="S113" s="43">
        <f t="shared" si="81"/>
        <v>553</v>
      </c>
      <c r="T113" s="43" t="s">
        <v>56</v>
      </c>
      <c r="U113" s="43">
        <f t="shared" si="76"/>
        <v>553</v>
      </c>
      <c r="V113" s="40"/>
      <c r="W113" s="45"/>
    </row>
    <row r="114" spans="1:23" ht="15" x14ac:dyDescent="0.3">
      <c r="B114" s="41" t="s">
        <v>62</v>
      </c>
      <c r="C114" s="42">
        <f t="shared" si="78"/>
        <v>964</v>
      </c>
      <c r="D114" s="42">
        <f t="shared" si="78"/>
        <v>168</v>
      </c>
      <c r="E114" s="43" t="s">
        <v>56</v>
      </c>
      <c r="F114" s="42">
        <f>SUM(F88,F101)</f>
        <v>161</v>
      </c>
      <c r="G114" s="42">
        <f>SUM(G88,G101)</f>
        <v>595</v>
      </c>
      <c r="H114" s="42">
        <f>SUM(H88,H101)</f>
        <v>8362</v>
      </c>
      <c r="I114" s="43">
        <f t="shared" si="79"/>
        <v>10250</v>
      </c>
      <c r="J114" s="43" t="s">
        <v>56</v>
      </c>
      <c r="K114" s="43">
        <f t="shared" si="75"/>
        <v>10250</v>
      </c>
      <c r="L114" s="39" t="s">
        <v>57</v>
      </c>
      <c r="M114" s="42">
        <f>SUM(M88,M101)</f>
        <v>8010</v>
      </c>
      <c r="N114" s="42">
        <f>SUM(N88,N101)</f>
        <v>2559</v>
      </c>
      <c r="O114" s="43" t="s">
        <v>56</v>
      </c>
      <c r="P114" s="42">
        <f>SUM(P88,P101)</f>
        <v>712</v>
      </c>
      <c r="Q114" s="42">
        <f>SUM(Q88,Q101)</f>
        <v>5784</v>
      </c>
      <c r="R114" s="43" t="s">
        <v>56</v>
      </c>
      <c r="S114" s="43">
        <f t="shared" si="81"/>
        <v>17065</v>
      </c>
      <c r="T114" s="43" t="s">
        <v>56</v>
      </c>
      <c r="U114" s="43">
        <f t="shared" si="76"/>
        <v>17065</v>
      </c>
      <c r="V114" s="39" t="s">
        <v>57</v>
      </c>
      <c r="W114" s="45"/>
    </row>
    <row r="115" spans="1:23" ht="15" x14ac:dyDescent="0.3">
      <c r="B115" s="41" t="s">
        <v>68</v>
      </c>
      <c r="C115" s="42">
        <f t="shared" si="78"/>
        <v>148</v>
      </c>
      <c r="D115" s="42">
        <f t="shared" si="78"/>
        <v>427</v>
      </c>
      <c r="E115" s="42">
        <f>SUM(E89,E102)</f>
        <v>107</v>
      </c>
      <c r="F115" s="43" t="s">
        <v>56</v>
      </c>
      <c r="G115" s="42">
        <f>SUM(G89,G102)</f>
        <v>549</v>
      </c>
      <c r="H115" s="43" t="s">
        <v>56</v>
      </c>
      <c r="I115" s="43">
        <f t="shared" si="79"/>
        <v>1231</v>
      </c>
      <c r="J115" s="42">
        <f>SUM(J89,J102)</f>
        <v>4993</v>
      </c>
      <c r="K115" s="43">
        <f t="shared" si="75"/>
        <v>6224</v>
      </c>
      <c r="L115" s="39" t="s">
        <v>57</v>
      </c>
      <c r="M115" s="42">
        <f t="shared" ref="M115:M116" si="82">SUM(M89,M102)</f>
        <v>31</v>
      </c>
      <c r="N115" s="42">
        <f>SUM(N89,N102)</f>
        <v>401</v>
      </c>
      <c r="O115" s="42">
        <f>SUM(O89,O102)</f>
        <v>73</v>
      </c>
      <c r="P115" s="43" t="s">
        <v>56</v>
      </c>
      <c r="Q115" s="42">
        <f>SUM(Q89,Q102)</f>
        <v>488</v>
      </c>
      <c r="R115" s="42">
        <f>SUM(R89,R102)</f>
        <v>10</v>
      </c>
      <c r="S115" s="43">
        <f>SUM(M115:R115)</f>
        <v>1003</v>
      </c>
      <c r="T115" s="42">
        <f>SUM(T89,T102)</f>
        <v>5568</v>
      </c>
      <c r="U115" s="43">
        <f t="shared" si="76"/>
        <v>6571</v>
      </c>
      <c r="V115" s="39" t="s">
        <v>57</v>
      </c>
      <c r="W115" s="45"/>
    </row>
    <row r="116" spans="1:23" ht="15" x14ac:dyDescent="0.3">
      <c r="B116" s="41" t="s">
        <v>64</v>
      </c>
      <c r="C116" s="42">
        <f t="shared" si="78"/>
        <v>81</v>
      </c>
      <c r="D116" s="42">
        <f t="shared" si="78"/>
        <v>0</v>
      </c>
      <c r="E116" s="42">
        <f>SUM(E90,E103)</f>
        <v>16</v>
      </c>
      <c r="F116" s="43" t="s">
        <v>56</v>
      </c>
      <c r="G116" s="42">
        <f>SUM(G90,G103)</f>
        <v>192</v>
      </c>
      <c r="H116" s="43" t="s">
        <v>56</v>
      </c>
      <c r="I116" s="43">
        <f t="shared" si="79"/>
        <v>289</v>
      </c>
      <c r="J116" s="42">
        <f>SUM(J90,J103)</f>
        <v>1215</v>
      </c>
      <c r="K116" s="43">
        <f t="shared" si="75"/>
        <v>1504</v>
      </c>
      <c r="L116" s="39" t="s">
        <v>57</v>
      </c>
      <c r="M116" s="42">
        <f t="shared" si="82"/>
        <v>16</v>
      </c>
      <c r="N116" s="42">
        <f>SUM(N90,N103)</f>
        <v>56</v>
      </c>
      <c r="O116" s="42">
        <f>SUM(O90,O103)</f>
        <v>58</v>
      </c>
      <c r="P116" s="43" t="s">
        <v>56</v>
      </c>
      <c r="Q116" s="42">
        <f>SUM(Q90,Q103)</f>
        <v>292</v>
      </c>
      <c r="R116" s="43" t="s">
        <v>56</v>
      </c>
      <c r="S116" s="43">
        <f t="shared" si="81"/>
        <v>422</v>
      </c>
      <c r="T116" s="42">
        <f>SUM(T90,T103)</f>
        <v>3585</v>
      </c>
      <c r="U116" s="43">
        <f t="shared" si="76"/>
        <v>4007</v>
      </c>
      <c r="V116" s="40"/>
      <c r="W116" s="45"/>
    </row>
    <row r="117" spans="1:23" ht="15.5" thickBot="1" x14ac:dyDescent="0.35">
      <c r="A117" s="30"/>
      <c r="B117" s="47" t="s">
        <v>84</v>
      </c>
      <c r="C117" s="48">
        <f t="shared" ref="C117:K117" si="83">SUM(C107:C116)</f>
        <v>5000</v>
      </c>
      <c r="D117" s="48">
        <f t="shared" si="83"/>
        <v>2226</v>
      </c>
      <c r="E117" s="48">
        <f t="shared" si="83"/>
        <v>194</v>
      </c>
      <c r="F117" s="48">
        <f t="shared" si="83"/>
        <v>558</v>
      </c>
      <c r="G117" s="48">
        <f t="shared" si="83"/>
        <v>3083</v>
      </c>
      <c r="H117" s="48">
        <f t="shared" si="83"/>
        <v>17162</v>
      </c>
      <c r="I117" s="48">
        <f t="shared" si="83"/>
        <v>28223</v>
      </c>
      <c r="J117" s="48">
        <f t="shared" si="83"/>
        <v>7838</v>
      </c>
      <c r="K117" s="48">
        <f t="shared" si="83"/>
        <v>36061</v>
      </c>
      <c r="L117" s="49" t="s">
        <v>57</v>
      </c>
      <c r="M117" s="48">
        <f t="shared" ref="M117:U117" si="84">SUM(M107:M116)</f>
        <v>10278</v>
      </c>
      <c r="N117" s="48">
        <f t="shared" si="84"/>
        <v>3729</v>
      </c>
      <c r="O117" s="48">
        <f t="shared" si="84"/>
        <v>250</v>
      </c>
      <c r="P117" s="48">
        <f t="shared" si="84"/>
        <v>811</v>
      </c>
      <c r="Q117" s="48">
        <f t="shared" si="84"/>
        <v>8279</v>
      </c>
      <c r="R117" s="48">
        <f t="shared" si="84"/>
        <v>727</v>
      </c>
      <c r="S117" s="48">
        <f t="shared" si="84"/>
        <v>24074</v>
      </c>
      <c r="T117" s="48">
        <f t="shared" si="84"/>
        <v>9950</v>
      </c>
      <c r="U117" s="48">
        <f t="shared" si="84"/>
        <v>34024</v>
      </c>
      <c r="V117" s="39" t="s">
        <v>57</v>
      </c>
      <c r="W117" s="45"/>
    </row>
    <row r="118" spans="1:23" ht="15" x14ac:dyDescent="0.3">
      <c r="B118" s="46"/>
      <c r="C118" s="50"/>
      <c r="D118" s="50"/>
      <c r="E118" s="50"/>
      <c r="F118" s="50"/>
      <c r="G118" s="50"/>
      <c r="H118" s="50"/>
      <c r="I118" s="51"/>
      <c r="J118" s="50"/>
      <c r="K118" s="50"/>
      <c r="L118" s="52"/>
      <c r="M118" s="50"/>
      <c r="N118" s="50"/>
      <c r="O118" s="50"/>
      <c r="P118" s="50"/>
      <c r="Q118" s="50"/>
      <c r="R118" s="51"/>
      <c r="S118" s="51"/>
      <c r="T118" s="50"/>
      <c r="U118" s="50"/>
      <c r="V118" s="39"/>
    </row>
    <row r="119" spans="1:23" ht="17.25" customHeight="1" x14ac:dyDescent="0.3">
      <c r="A119" s="36" t="s">
        <v>85</v>
      </c>
      <c r="B119" s="37" t="s">
        <v>86</v>
      </c>
      <c r="C119" s="38"/>
      <c r="D119" s="38"/>
      <c r="E119" s="38"/>
      <c r="F119" s="38"/>
      <c r="G119" s="38"/>
      <c r="H119" s="38"/>
      <c r="I119" s="38"/>
      <c r="J119" s="38"/>
      <c r="K119" s="38"/>
      <c r="L119" s="39"/>
      <c r="M119" s="38"/>
      <c r="N119" s="38"/>
      <c r="O119" s="38"/>
      <c r="P119" s="38"/>
      <c r="Q119" s="38"/>
      <c r="R119" s="38"/>
      <c r="S119" s="38"/>
      <c r="T119" s="38"/>
      <c r="U119" s="38"/>
      <c r="V119" s="40"/>
    </row>
    <row r="120" spans="1:23" ht="15" x14ac:dyDescent="0.3">
      <c r="B120" s="41" t="s">
        <v>82</v>
      </c>
      <c r="C120" s="42">
        <v>10</v>
      </c>
      <c r="D120" s="42">
        <v>0</v>
      </c>
      <c r="E120" s="43" t="s">
        <v>56</v>
      </c>
      <c r="F120" s="38">
        <v>0</v>
      </c>
      <c r="G120" s="42">
        <v>0</v>
      </c>
      <c r="H120" s="43" t="s">
        <v>56</v>
      </c>
      <c r="I120" s="43">
        <f t="shared" ref="I120:I127" si="85">SUM(C120:H120)</f>
        <v>10</v>
      </c>
      <c r="J120" s="43" t="s">
        <v>56</v>
      </c>
      <c r="K120" s="43">
        <f t="shared" ref="K120:K127" si="86">SUM(I120:J120)</f>
        <v>10</v>
      </c>
      <c r="L120" s="39"/>
      <c r="M120" s="42">
        <v>265</v>
      </c>
      <c r="N120" s="42">
        <v>0</v>
      </c>
      <c r="O120" s="43" t="s">
        <v>56</v>
      </c>
      <c r="P120" s="38">
        <v>0</v>
      </c>
      <c r="Q120" s="42">
        <v>87</v>
      </c>
      <c r="R120" s="43" t="s">
        <v>56</v>
      </c>
      <c r="S120" s="43">
        <f>SUM(M120:Q120)</f>
        <v>352</v>
      </c>
      <c r="T120" s="43" t="s">
        <v>56</v>
      </c>
      <c r="U120" s="43">
        <f t="shared" ref="U120:U127" si="87">SUM(S120:T120)</f>
        <v>352</v>
      </c>
      <c r="V120" s="39"/>
      <c r="W120" s="45"/>
    </row>
    <row r="121" spans="1:23" ht="15" x14ac:dyDescent="0.3">
      <c r="B121" s="41" t="s">
        <v>55</v>
      </c>
      <c r="C121" s="42">
        <v>542</v>
      </c>
      <c r="D121" s="42">
        <v>264</v>
      </c>
      <c r="E121" s="43" t="s">
        <v>56</v>
      </c>
      <c r="F121" s="38">
        <v>0</v>
      </c>
      <c r="G121" s="42">
        <v>202</v>
      </c>
      <c r="H121" s="38">
        <v>1391</v>
      </c>
      <c r="I121" s="43">
        <f t="shared" si="85"/>
        <v>2399</v>
      </c>
      <c r="J121" s="43" t="s">
        <v>56</v>
      </c>
      <c r="K121" s="43">
        <f t="shared" si="86"/>
        <v>2399</v>
      </c>
      <c r="L121" s="39"/>
      <c r="M121" s="42">
        <v>12</v>
      </c>
      <c r="N121" s="42">
        <v>0</v>
      </c>
      <c r="O121" s="43" t="s">
        <v>56</v>
      </c>
      <c r="P121" s="38">
        <v>0</v>
      </c>
      <c r="Q121" s="42">
        <v>0</v>
      </c>
      <c r="R121" s="43" t="s">
        <v>56</v>
      </c>
      <c r="S121" s="43">
        <f>SUM(M121:Q121)</f>
        <v>12</v>
      </c>
      <c r="T121" s="43" t="s">
        <v>56</v>
      </c>
      <c r="U121" s="43">
        <f t="shared" si="87"/>
        <v>12</v>
      </c>
      <c r="V121" s="39"/>
      <c r="W121" s="45"/>
    </row>
    <row r="122" spans="1:23" ht="15" x14ac:dyDescent="0.3">
      <c r="B122" s="41" t="s">
        <v>87</v>
      </c>
      <c r="C122" s="38">
        <v>0</v>
      </c>
      <c r="D122" s="38">
        <v>0</v>
      </c>
      <c r="E122" s="43" t="s">
        <v>56</v>
      </c>
      <c r="F122" s="43" t="s">
        <v>56</v>
      </c>
      <c r="G122" s="38">
        <v>0</v>
      </c>
      <c r="H122" s="43" t="s">
        <v>56</v>
      </c>
      <c r="I122" s="43">
        <f t="shared" si="85"/>
        <v>0</v>
      </c>
      <c r="J122" s="43" t="s">
        <v>56</v>
      </c>
      <c r="K122" s="43">
        <f t="shared" si="86"/>
        <v>0</v>
      </c>
      <c r="L122" s="39"/>
      <c r="M122" s="38">
        <v>145</v>
      </c>
      <c r="N122" s="38">
        <v>61</v>
      </c>
      <c r="O122" s="43" t="s">
        <v>56</v>
      </c>
      <c r="P122" s="43" t="s">
        <v>56</v>
      </c>
      <c r="Q122" s="38">
        <v>78</v>
      </c>
      <c r="R122" s="43" t="s">
        <v>56</v>
      </c>
      <c r="S122" s="43">
        <f t="shared" ref="S122:S127" si="88">SUM(M122:Q122)</f>
        <v>284</v>
      </c>
      <c r="T122" s="43" t="s">
        <v>56</v>
      </c>
      <c r="U122" s="43">
        <f t="shared" si="87"/>
        <v>284</v>
      </c>
      <c r="V122" s="40"/>
      <c r="W122" s="45"/>
    </row>
    <row r="123" spans="1:23" ht="15" x14ac:dyDescent="0.3">
      <c r="B123" s="41" t="s">
        <v>60</v>
      </c>
      <c r="C123" s="38">
        <v>0</v>
      </c>
      <c r="D123" s="38">
        <v>0</v>
      </c>
      <c r="E123" s="38">
        <v>52</v>
      </c>
      <c r="F123" s="43" t="s">
        <v>56</v>
      </c>
      <c r="G123" s="38">
        <v>8</v>
      </c>
      <c r="H123" s="43" t="s">
        <v>56</v>
      </c>
      <c r="I123" s="43">
        <f t="shared" si="85"/>
        <v>60</v>
      </c>
      <c r="J123" s="38">
        <v>148</v>
      </c>
      <c r="K123" s="43">
        <f t="shared" si="86"/>
        <v>208</v>
      </c>
      <c r="L123" s="39"/>
      <c r="M123" s="38">
        <v>0</v>
      </c>
      <c r="N123" s="42">
        <v>7</v>
      </c>
      <c r="O123" s="42">
        <v>2</v>
      </c>
      <c r="P123" s="43" t="s">
        <v>56</v>
      </c>
      <c r="Q123" s="42">
        <v>6</v>
      </c>
      <c r="R123" s="43" t="s">
        <v>56</v>
      </c>
      <c r="S123" s="43">
        <f t="shared" si="88"/>
        <v>15</v>
      </c>
      <c r="T123" s="42">
        <v>140</v>
      </c>
      <c r="U123" s="43">
        <f t="shared" si="87"/>
        <v>155</v>
      </c>
      <c r="V123" s="39"/>
      <c r="W123" s="45"/>
    </row>
    <row r="124" spans="1:23" ht="15" x14ac:dyDescent="0.3">
      <c r="B124" s="41" t="s">
        <v>88</v>
      </c>
      <c r="C124" s="38">
        <v>164</v>
      </c>
      <c r="D124" s="38">
        <v>14</v>
      </c>
      <c r="E124" s="43" t="s">
        <v>56</v>
      </c>
      <c r="F124" s="43" t="s">
        <v>56</v>
      </c>
      <c r="G124" s="43" t="s">
        <v>56</v>
      </c>
      <c r="H124" s="43" t="s">
        <v>56</v>
      </c>
      <c r="I124" s="43">
        <f t="shared" si="85"/>
        <v>178</v>
      </c>
      <c r="J124" s="43" t="s">
        <v>56</v>
      </c>
      <c r="K124" s="43">
        <f t="shared" si="86"/>
        <v>178</v>
      </c>
      <c r="L124" s="39"/>
      <c r="M124" s="38">
        <v>88</v>
      </c>
      <c r="N124" s="38">
        <v>0</v>
      </c>
      <c r="O124" s="43" t="s">
        <v>56</v>
      </c>
      <c r="P124" s="43" t="s">
        <v>56</v>
      </c>
      <c r="Q124" s="43" t="s">
        <v>56</v>
      </c>
      <c r="R124" s="43" t="s">
        <v>56</v>
      </c>
      <c r="S124" s="43">
        <f t="shared" si="88"/>
        <v>88</v>
      </c>
      <c r="T124" s="43" t="s">
        <v>56</v>
      </c>
      <c r="U124" s="43">
        <f t="shared" si="87"/>
        <v>88</v>
      </c>
      <c r="V124" s="40"/>
      <c r="W124" s="45"/>
    </row>
    <row r="125" spans="1:23" ht="15" x14ac:dyDescent="0.3">
      <c r="B125" s="41" t="s">
        <v>89</v>
      </c>
      <c r="C125" s="42">
        <v>988</v>
      </c>
      <c r="D125" s="38">
        <v>227</v>
      </c>
      <c r="E125" s="43" t="s">
        <v>56</v>
      </c>
      <c r="F125" s="38">
        <v>0</v>
      </c>
      <c r="G125" s="42">
        <v>749</v>
      </c>
      <c r="H125" s="42">
        <v>6310</v>
      </c>
      <c r="I125" s="43">
        <f t="shared" si="85"/>
        <v>8274</v>
      </c>
      <c r="J125" s="43" t="s">
        <v>56</v>
      </c>
      <c r="K125" s="43">
        <f t="shared" si="86"/>
        <v>8274</v>
      </c>
      <c r="L125" s="39"/>
      <c r="M125" s="38">
        <v>4836</v>
      </c>
      <c r="N125" s="38">
        <v>957</v>
      </c>
      <c r="O125" s="43" t="s">
        <v>56</v>
      </c>
      <c r="P125" s="38">
        <v>0</v>
      </c>
      <c r="Q125" s="38">
        <v>3036</v>
      </c>
      <c r="R125" s="43" t="s">
        <v>56</v>
      </c>
      <c r="S125" s="43">
        <f t="shared" si="88"/>
        <v>8829</v>
      </c>
      <c r="T125" s="43" t="s">
        <v>56</v>
      </c>
      <c r="U125" s="43">
        <f t="shared" si="87"/>
        <v>8829</v>
      </c>
      <c r="V125" s="39"/>
      <c r="W125" s="45"/>
    </row>
    <row r="126" spans="1:23" ht="15" x14ac:dyDescent="0.3">
      <c r="B126" s="41" t="s">
        <v>63</v>
      </c>
      <c r="C126" s="38">
        <v>0</v>
      </c>
      <c r="D126" s="42">
        <v>282</v>
      </c>
      <c r="E126" s="38">
        <v>55</v>
      </c>
      <c r="F126" s="43" t="s">
        <v>56</v>
      </c>
      <c r="G126" s="42">
        <v>134</v>
      </c>
      <c r="H126" s="43" t="s">
        <v>56</v>
      </c>
      <c r="I126" s="43">
        <f t="shared" si="85"/>
        <v>471</v>
      </c>
      <c r="J126" s="42">
        <v>2181</v>
      </c>
      <c r="K126" s="43">
        <f t="shared" si="86"/>
        <v>2652</v>
      </c>
      <c r="L126" s="39"/>
      <c r="M126" s="38">
        <v>0</v>
      </c>
      <c r="N126" s="42">
        <v>132</v>
      </c>
      <c r="O126" s="38">
        <v>40</v>
      </c>
      <c r="P126" s="43" t="s">
        <v>56</v>
      </c>
      <c r="Q126" s="42">
        <v>173</v>
      </c>
      <c r="R126" s="43" t="s">
        <v>56</v>
      </c>
      <c r="S126" s="43">
        <f t="shared" si="88"/>
        <v>345</v>
      </c>
      <c r="T126" s="42">
        <v>1730</v>
      </c>
      <c r="U126" s="43">
        <f t="shared" si="87"/>
        <v>2075</v>
      </c>
      <c r="V126" s="40"/>
      <c r="W126" s="45"/>
    </row>
    <row r="127" spans="1:23" ht="15" x14ac:dyDescent="0.3">
      <c r="B127" s="41" t="s">
        <v>64</v>
      </c>
      <c r="C127" s="38">
        <v>66</v>
      </c>
      <c r="D127" s="42">
        <v>4</v>
      </c>
      <c r="E127" s="38">
        <v>11</v>
      </c>
      <c r="F127" s="43" t="s">
        <v>56</v>
      </c>
      <c r="G127" s="42">
        <v>200</v>
      </c>
      <c r="H127" s="43" t="s">
        <v>56</v>
      </c>
      <c r="I127" s="43">
        <f t="shared" si="85"/>
        <v>281</v>
      </c>
      <c r="J127" s="42">
        <v>2055</v>
      </c>
      <c r="K127" s="43">
        <f t="shared" si="86"/>
        <v>2336</v>
      </c>
      <c r="L127" s="39"/>
      <c r="M127" s="38">
        <v>7</v>
      </c>
      <c r="N127" s="42">
        <v>28</v>
      </c>
      <c r="O127" s="38">
        <v>23</v>
      </c>
      <c r="P127" s="43" t="s">
        <v>56</v>
      </c>
      <c r="Q127" s="42">
        <v>112</v>
      </c>
      <c r="R127" s="43" t="s">
        <v>56</v>
      </c>
      <c r="S127" s="43">
        <f t="shared" si="88"/>
        <v>170</v>
      </c>
      <c r="T127" s="42">
        <v>2453</v>
      </c>
      <c r="U127" s="43">
        <f t="shared" si="87"/>
        <v>2623</v>
      </c>
      <c r="V127" s="40"/>
      <c r="W127" s="45"/>
    </row>
    <row r="128" spans="1:23" ht="15" x14ac:dyDescent="0.3">
      <c r="B128" s="46" t="s">
        <v>90</v>
      </c>
      <c r="C128" s="43">
        <f t="shared" ref="C128:K128" si="89">SUM(C120:C127)</f>
        <v>1770</v>
      </c>
      <c r="D128" s="43">
        <f t="shared" si="89"/>
        <v>791</v>
      </c>
      <c r="E128" s="43">
        <f t="shared" si="89"/>
        <v>118</v>
      </c>
      <c r="F128" s="43">
        <f t="shared" si="89"/>
        <v>0</v>
      </c>
      <c r="G128" s="43">
        <f t="shared" si="89"/>
        <v>1293</v>
      </c>
      <c r="H128" s="43">
        <f t="shared" si="89"/>
        <v>7701</v>
      </c>
      <c r="I128" s="43">
        <f t="shared" si="89"/>
        <v>11673</v>
      </c>
      <c r="J128" s="43">
        <f t="shared" si="89"/>
        <v>4384</v>
      </c>
      <c r="K128" s="43">
        <f t="shared" si="89"/>
        <v>16057</v>
      </c>
      <c r="L128" s="39"/>
      <c r="M128" s="43">
        <f t="shared" ref="M128:U128" si="90">SUM(M120:M127)</f>
        <v>5353</v>
      </c>
      <c r="N128" s="43">
        <f t="shared" si="90"/>
        <v>1185</v>
      </c>
      <c r="O128" s="43">
        <f t="shared" si="90"/>
        <v>65</v>
      </c>
      <c r="P128" s="43">
        <f t="shared" si="90"/>
        <v>0</v>
      </c>
      <c r="Q128" s="43">
        <f t="shared" si="90"/>
        <v>3492</v>
      </c>
      <c r="R128" s="43" t="s">
        <v>56</v>
      </c>
      <c r="S128" s="43">
        <f t="shared" si="90"/>
        <v>10095</v>
      </c>
      <c r="T128" s="43">
        <f t="shared" si="90"/>
        <v>4323</v>
      </c>
      <c r="U128" s="43">
        <f t="shared" si="90"/>
        <v>14418</v>
      </c>
      <c r="V128" s="39"/>
      <c r="W128" s="45"/>
    </row>
    <row r="129" spans="1:23" ht="15" x14ac:dyDescent="0.3">
      <c r="B129" s="46"/>
      <c r="C129" s="43"/>
      <c r="D129" s="43"/>
      <c r="E129" s="43"/>
      <c r="F129" s="43"/>
      <c r="G129" s="43"/>
      <c r="H129" s="43"/>
      <c r="I129" s="43"/>
      <c r="J129" s="43"/>
      <c r="K129" s="43"/>
      <c r="L129" s="39"/>
      <c r="M129" s="43"/>
      <c r="N129" s="43"/>
      <c r="O129" s="43"/>
      <c r="P129" s="43"/>
      <c r="Q129" s="43"/>
      <c r="R129" s="43"/>
      <c r="S129" s="43"/>
      <c r="T129" s="43"/>
      <c r="U129" s="43"/>
      <c r="V129" s="39"/>
    </row>
    <row r="130" spans="1:23" ht="17.25" customHeight="1" x14ac:dyDescent="0.3">
      <c r="A130" s="36"/>
      <c r="B130" s="37" t="s">
        <v>91</v>
      </c>
      <c r="C130" s="38"/>
      <c r="D130" s="38"/>
      <c r="E130" s="38"/>
      <c r="F130" s="38"/>
      <c r="G130" s="38"/>
      <c r="H130" s="38"/>
      <c r="I130" s="38"/>
      <c r="J130" s="38"/>
      <c r="K130" s="38"/>
      <c r="L130" s="39"/>
      <c r="M130" s="38"/>
      <c r="N130" s="38"/>
      <c r="O130" s="38"/>
      <c r="P130" s="38"/>
      <c r="Q130" s="38"/>
      <c r="R130" s="38"/>
      <c r="S130" s="38"/>
      <c r="T130" s="38"/>
      <c r="U130" s="38"/>
      <c r="V130" s="40"/>
    </row>
    <row r="131" spans="1:23" ht="15" x14ac:dyDescent="0.3">
      <c r="B131" s="41" t="s">
        <v>92</v>
      </c>
      <c r="C131" s="43" t="s">
        <v>56</v>
      </c>
      <c r="D131" s="43" t="s">
        <v>56</v>
      </c>
      <c r="E131" s="43" t="s">
        <v>56</v>
      </c>
      <c r="F131" s="43" t="s">
        <v>56</v>
      </c>
      <c r="G131" s="43" t="s">
        <v>56</v>
      </c>
      <c r="H131" s="43" t="s">
        <v>56</v>
      </c>
      <c r="I131" s="43" t="s">
        <v>56</v>
      </c>
      <c r="J131" s="43" t="s">
        <v>56</v>
      </c>
      <c r="K131" s="43" t="s">
        <v>56</v>
      </c>
      <c r="L131" s="39"/>
      <c r="M131" s="42">
        <v>26</v>
      </c>
      <c r="N131" s="38">
        <v>0</v>
      </c>
      <c r="O131" s="43" t="s">
        <v>56</v>
      </c>
      <c r="P131" s="43" t="s">
        <v>56</v>
      </c>
      <c r="Q131" s="42">
        <v>16</v>
      </c>
      <c r="R131" s="43" t="s">
        <v>56</v>
      </c>
      <c r="S131" s="43">
        <f>SUM(M131:Q131)</f>
        <v>42</v>
      </c>
      <c r="T131" s="43" t="s">
        <v>56</v>
      </c>
      <c r="U131" s="43">
        <f>SUM(S131:T131)</f>
        <v>42</v>
      </c>
      <c r="V131" s="39"/>
      <c r="W131" s="45"/>
    </row>
    <row r="132" spans="1:23" ht="15" x14ac:dyDescent="0.3">
      <c r="B132" s="41" t="s">
        <v>82</v>
      </c>
      <c r="C132" s="42">
        <v>12</v>
      </c>
      <c r="D132" s="42">
        <v>0</v>
      </c>
      <c r="E132" s="43" t="s">
        <v>56</v>
      </c>
      <c r="F132" s="38">
        <v>0</v>
      </c>
      <c r="G132" s="42">
        <v>0</v>
      </c>
      <c r="H132" s="43" t="s">
        <v>56</v>
      </c>
      <c r="I132" s="43">
        <f>SUM(C132:H132)</f>
        <v>12</v>
      </c>
      <c r="J132" s="43" t="s">
        <v>56</v>
      </c>
      <c r="K132" s="43">
        <f t="shared" ref="K132:K133" si="91">SUM(I132:J132)</f>
        <v>12</v>
      </c>
      <c r="L132" s="39"/>
      <c r="M132" s="42">
        <v>125</v>
      </c>
      <c r="N132" s="42">
        <v>13</v>
      </c>
      <c r="O132" s="43" t="s">
        <v>56</v>
      </c>
      <c r="P132" s="38">
        <v>0</v>
      </c>
      <c r="Q132" s="42">
        <v>66</v>
      </c>
      <c r="R132" s="43" t="s">
        <v>56</v>
      </c>
      <c r="S132" s="43">
        <f>SUM(M132:Q132)</f>
        <v>204</v>
      </c>
      <c r="T132" s="43" t="s">
        <v>56</v>
      </c>
      <c r="U132" s="43">
        <f t="shared" ref="U132:U143" si="92">SUM(S132:T132)</f>
        <v>204</v>
      </c>
      <c r="V132" s="39"/>
      <c r="W132" s="45"/>
    </row>
    <row r="133" spans="1:23" ht="15" x14ac:dyDescent="0.3">
      <c r="B133" s="41" t="s">
        <v>55</v>
      </c>
      <c r="C133" s="42">
        <v>2609</v>
      </c>
      <c r="D133" s="42">
        <v>708</v>
      </c>
      <c r="E133" s="43" t="s">
        <v>56</v>
      </c>
      <c r="F133" s="38">
        <v>0</v>
      </c>
      <c r="G133" s="42">
        <v>1826</v>
      </c>
      <c r="H133" s="38">
        <v>2662</v>
      </c>
      <c r="I133" s="43">
        <f>SUM(C133:H133)</f>
        <v>7805</v>
      </c>
      <c r="J133" s="43" t="s">
        <v>56</v>
      </c>
      <c r="K133" s="43">
        <f t="shared" si="91"/>
        <v>7805</v>
      </c>
      <c r="L133" s="39"/>
      <c r="M133" s="42">
        <v>291</v>
      </c>
      <c r="N133" s="42">
        <v>57</v>
      </c>
      <c r="O133" s="43" t="s">
        <v>56</v>
      </c>
      <c r="P133" s="38">
        <v>0</v>
      </c>
      <c r="Q133" s="42">
        <v>532</v>
      </c>
      <c r="R133" s="43" t="s">
        <v>56</v>
      </c>
      <c r="S133" s="43">
        <f>SUM(M133:Q133)</f>
        <v>880</v>
      </c>
      <c r="T133" s="43" t="s">
        <v>56</v>
      </c>
      <c r="U133" s="43">
        <f t="shared" si="92"/>
        <v>880</v>
      </c>
      <c r="V133" s="39"/>
      <c r="W133" s="45"/>
    </row>
    <row r="134" spans="1:23" ht="15" x14ac:dyDescent="0.3">
      <c r="B134" s="41" t="s">
        <v>93</v>
      </c>
      <c r="C134" s="43" t="s">
        <v>56</v>
      </c>
      <c r="D134" s="43" t="s">
        <v>56</v>
      </c>
      <c r="E134" s="43" t="s">
        <v>56</v>
      </c>
      <c r="F134" s="43" t="s">
        <v>56</v>
      </c>
      <c r="G134" s="43" t="s">
        <v>56</v>
      </c>
      <c r="H134" s="43" t="s">
        <v>56</v>
      </c>
      <c r="I134" s="43" t="s">
        <v>56</v>
      </c>
      <c r="J134" s="43" t="s">
        <v>56</v>
      </c>
      <c r="K134" s="43" t="s">
        <v>56</v>
      </c>
      <c r="L134" s="39"/>
      <c r="M134" s="43" t="s">
        <v>56</v>
      </c>
      <c r="N134" s="43" t="s">
        <v>56</v>
      </c>
      <c r="O134" s="43" t="s">
        <v>56</v>
      </c>
      <c r="P134" s="43" t="s">
        <v>56</v>
      </c>
      <c r="Q134" s="43" t="s">
        <v>56</v>
      </c>
      <c r="R134" s="43" t="s">
        <v>56</v>
      </c>
      <c r="S134" s="43" t="s">
        <v>56</v>
      </c>
      <c r="T134" s="38">
        <v>524</v>
      </c>
      <c r="U134" s="43">
        <f t="shared" si="92"/>
        <v>524</v>
      </c>
      <c r="V134" s="40"/>
      <c r="W134" s="45"/>
    </row>
    <row r="135" spans="1:23" ht="15" x14ac:dyDescent="0.3">
      <c r="B135" s="41" t="s">
        <v>87</v>
      </c>
      <c r="C135" s="38">
        <v>0</v>
      </c>
      <c r="D135" s="38">
        <v>0</v>
      </c>
      <c r="E135" s="43" t="s">
        <v>56</v>
      </c>
      <c r="F135" s="43" t="s">
        <v>56</v>
      </c>
      <c r="G135" s="38">
        <v>0</v>
      </c>
      <c r="H135" s="43" t="s">
        <v>56</v>
      </c>
      <c r="I135" s="43">
        <f>SUM(C135:H135)</f>
        <v>0</v>
      </c>
      <c r="J135" s="43" t="s">
        <v>56</v>
      </c>
      <c r="K135" s="43">
        <f t="shared" ref="K135:K143" si="93">SUM(I135:J135)</f>
        <v>0</v>
      </c>
      <c r="L135" s="39"/>
      <c r="M135" s="38">
        <v>163</v>
      </c>
      <c r="N135" s="38">
        <v>52</v>
      </c>
      <c r="O135" s="43" t="s">
        <v>56</v>
      </c>
      <c r="P135" s="43" t="s">
        <v>56</v>
      </c>
      <c r="Q135" s="38">
        <v>42</v>
      </c>
      <c r="R135" s="43" t="s">
        <v>56</v>
      </c>
      <c r="S135" s="43">
        <f t="shared" ref="S135:S143" si="94">SUM(M135:Q135)</f>
        <v>257</v>
      </c>
      <c r="T135" s="43" t="s">
        <v>56</v>
      </c>
      <c r="U135" s="43">
        <f t="shared" si="92"/>
        <v>257</v>
      </c>
      <c r="V135" s="40"/>
      <c r="W135" s="45"/>
    </row>
    <row r="136" spans="1:23" ht="15" x14ac:dyDescent="0.3">
      <c r="B136" s="41" t="s">
        <v>94</v>
      </c>
      <c r="C136" s="44" t="s">
        <v>56</v>
      </c>
      <c r="D136" s="44" t="s">
        <v>56</v>
      </c>
      <c r="E136" s="44" t="s">
        <v>56</v>
      </c>
      <c r="F136" s="43" t="s">
        <v>56</v>
      </c>
      <c r="G136" s="44" t="s">
        <v>56</v>
      </c>
      <c r="H136" s="43" t="s">
        <v>56</v>
      </c>
      <c r="I136" s="44" t="s">
        <v>56</v>
      </c>
      <c r="J136" s="44" t="s">
        <v>56</v>
      </c>
      <c r="K136" s="44" t="s">
        <v>56</v>
      </c>
      <c r="L136" s="39"/>
      <c r="M136" s="42">
        <v>12</v>
      </c>
      <c r="N136" s="53">
        <v>0</v>
      </c>
      <c r="O136" s="44" t="s">
        <v>56</v>
      </c>
      <c r="P136" s="43" t="s">
        <v>56</v>
      </c>
      <c r="Q136" s="44" t="s">
        <v>56</v>
      </c>
      <c r="R136" s="43" t="s">
        <v>56</v>
      </c>
      <c r="S136" s="43">
        <f t="shared" si="94"/>
        <v>12</v>
      </c>
      <c r="T136" s="44" t="s">
        <v>56</v>
      </c>
      <c r="U136" s="43">
        <f t="shared" si="92"/>
        <v>12</v>
      </c>
      <c r="V136" s="40"/>
      <c r="W136" s="45"/>
    </row>
    <row r="137" spans="1:23" ht="15" x14ac:dyDescent="0.3">
      <c r="B137" s="41" t="s">
        <v>58</v>
      </c>
      <c r="C137" s="44" t="s">
        <v>56</v>
      </c>
      <c r="D137" s="44" t="s">
        <v>56</v>
      </c>
      <c r="E137" s="44" t="s">
        <v>56</v>
      </c>
      <c r="F137" s="43" t="s">
        <v>56</v>
      </c>
      <c r="G137" s="44" t="s">
        <v>56</v>
      </c>
      <c r="H137" s="43" t="s">
        <v>56</v>
      </c>
      <c r="I137" s="44" t="s">
        <v>56</v>
      </c>
      <c r="J137" s="44" t="s">
        <v>56</v>
      </c>
      <c r="K137" s="44" t="s">
        <v>56</v>
      </c>
      <c r="L137" s="39"/>
      <c r="M137" s="43" t="s">
        <v>56</v>
      </c>
      <c r="N137" s="42">
        <v>0</v>
      </c>
      <c r="O137" s="42">
        <v>0</v>
      </c>
      <c r="P137" s="43" t="s">
        <v>56</v>
      </c>
      <c r="Q137" s="42">
        <v>0</v>
      </c>
      <c r="R137" s="43" t="s">
        <v>56</v>
      </c>
      <c r="S137" s="43">
        <f t="shared" si="94"/>
        <v>0</v>
      </c>
      <c r="T137" s="42">
        <v>36</v>
      </c>
      <c r="U137" s="43">
        <f t="shared" si="92"/>
        <v>36</v>
      </c>
      <c r="V137" s="39"/>
      <c r="W137" s="45"/>
    </row>
    <row r="138" spans="1:23" ht="15" x14ac:dyDescent="0.3">
      <c r="B138" s="41" t="s">
        <v>59</v>
      </c>
      <c r="C138" s="54">
        <v>0</v>
      </c>
      <c r="D138" s="54">
        <v>0</v>
      </c>
      <c r="E138" s="54">
        <v>36</v>
      </c>
      <c r="F138" s="43" t="s">
        <v>56</v>
      </c>
      <c r="G138" s="54">
        <v>0</v>
      </c>
      <c r="H138" s="43" t="s">
        <v>56</v>
      </c>
      <c r="I138" s="43">
        <f t="shared" ref="I138:I143" si="95">SUM(C138:H138)</f>
        <v>36</v>
      </c>
      <c r="J138" s="54">
        <v>635</v>
      </c>
      <c r="K138" s="43">
        <f t="shared" si="93"/>
        <v>671</v>
      </c>
      <c r="L138" s="39"/>
      <c r="M138" s="38">
        <v>0</v>
      </c>
      <c r="N138" s="42">
        <v>0</v>
      </c>
      <c r="O138" s="42">
        <v>0</v>
      </c>
      <c r="P138" s="43" t="s">
        <v>56</v>
      </c>
      <c r="Q138" s="42">
        <v>0</v>
      </c>
      <c r="R138" s="43" t="s">
        <v>56</v>
      </c>
      <c r="S138" s="43">
        <f t="shared" si="94"/>
        <v>0</v>
      </c>
      <c r="T138" s="42">
        <v>0</v>
      </c>
      <c r="U138" s="43">
        <f t="shared" si="92"/>
        <v>0</v>
      </c>
      <c r="V138" s="39"/>
      <c r="W138" s="45"/>
    </row>
    <row r="139" spans="1:23" ht="15" x14ac:dyDescent="0.3">
      <c r="B139" s="41" t="s">
        <v>60</v>
      </c>
      <c r="C139" s="54">
        <v>0</v>
      </c>
      <c r="D139" s="38">
        <v>0</v>
      </c>
      <c r="E139" s="38">
        <v>11</v>
      </c>
      <c r="F139" s="43" t="s">
        <v>56</v>
      </c>
      <c r="G139" s="38">
        <v>65</v>
      </c>
      <c r="H139" s="43" t="s">
        <v>56</v>
      </c>
      <c r="I139" s="43">
        <f t="shared" si="95"/>
        <v>76</v>
      </c>
      <c r="J139" s="38">
        <v>329</v>
      </c>
      <c r="K139" s="43">
        <f t="shared" si="93"/>
        <v>405</v>
      </c>
      <c r="L139" s="39"/>
      <c r="M139" s="38">
        <v>0</v>
      </c>
      <c r="N139" s="42">
        <v>13</v>
      </c>
      <c r="O139" s="42">
        <v>41</v>
      </c>
      <c r="P139" s="43" t="s">
        <v>56</v>
      </c>
      <c r="Q139" s="42">
        <v>0</v>
      </c>
      <c r="R139" s="43" t="s">
        <v>56</v>
      </c>
      <c r="S139" s="43">
        <f t="shared" si="94"/>
        <v>54</v>
      </c>
      <c r="T139" s="42">
        <v>237</v>
      </c>
      <c r="U139" s="43">
        <f t="shared" si="92"/>
        <v>291</v>
      </c>
      <c r="V139" s="39"/>
      <c r="W139" s="45"/>
    </row>
    <row r="140" spans="1:23" ht="15" x14ac:dyDescent="0.3">
      <c r="B140" s="41" t="s">
        <v>61</v>
      </c>
      <c r="C140" s="38">
        <v>0</v>
      </c>
      <c r="D140" s="38">
        <v>0</v>
      </c>
      <c r="E140" s="43" t="s">
        <v>56</v>
      </c>
      <c r="F140" s="43" t="s">
        <v>56</v>
      </c>
      <c r="G140" s="43" t="s">
        <v>56</v>
      </c>
      <c r="H140" s="43" t="s">
        <v>56</v>
      </c>
      <c r="I140" s="43">
        <f t="shared" si="95"/>
        <v>0</v>
      </c>
      <c r="J140" s="43" t="s">
        <v>56</v>
      </c>
      <c r="K140" s="43">
        <f t="shared" si="93"/>
        <v>0</v>
      </c>
      <c r="L140" s="39"/>
      <c r="M140" s="38">
        <v>245</v>
      </c>
      <c r="N140" s="38">
        <v>0</v>
      </c>
      <c r="O140" s="43" t="s">
        <v>56</v>
      </c>
      <c r="P140" s="43" t="s">
        <v>56</v>
      </c>
      <c r="Q140" s="43" t="s">
        <v>56</v>
      </c>
      <c r="R140" s="43" t="s">
        <v>56</v>
      </c>
      <c r="S140" s="43">
        <f t="shared" si="94"/>
        <v>245</v>
      </c>
      <c r="T140" s="43" t="s">
        <v>56</v>
      </c>
      <c r="U140" s="43">
        <f t="shared" si="92"/>
        <v>245</v>
      </c>
      <c r="V140" s="40"/>
      <c r="W140" s="45"/>
    </row>
    <row r="141" spans="1:23" ht="15" x14ac:dyDescent="0.3">
      <c r="B141" s="41" t="s">
        <v>89</v>
      </c>
      <c r="C141" s="42">
        <v>986</v>
      </c>
      <c r="D141" s="38">
        <v>144</v>
      </c>
      <c r="E141" s="43" t="s">
        <v>56</v>
      </c>
      <c r="F141" s="38">
        <v>0</v>
      </c>
      <c r="G141" s="42">
        <v>551</v>
      </c>
      <c r="H141" s="42">
        <v>4679</v>
      </c>
      <c r="I141" s="43">
        <f t="shared" si="95"/>
        <v>6360</v>
      </c>
      <c r="J141" s="43" t="s">
        <v>56</v>
      </c>
      <c r="K141" s="43">
        <f t="shared" si="93"/>
        <v>6360</v>
      </c>
      <c r="L141" s="39"/>
      <c r="M141" s="38">
        <v>7721</v>
      </c>
      <c r="N141" s="38">
        <v>1565</v>
      </c>
      <c r="O141" s="43" t="s">
        <v>56</v>
      </c>
      <c r="P141" s="38">
        <v>0</v>
      </c>
      <c r="Q141" s="38">
        <v>4787</v>
      </c>
      <c r="R141" s="43" t="s">
        <v>56</v>
      </c>
      <c r="S141" s="43">
        <f t="shared" si="94"/>
        <v>14073</v>
      </c>
      <c r="T141" s="43" t="s">
        <v>56</v>
      </c>
      <c r="U141" s="43">
        <f t="shared" si="92"/>
        <v>14073</v>
      </c>
      <c r="V141" s="39"/>
      <c r="W141" s="45"/>
    </row>
    <row r="142" spans="1:23" ht="15" x14ac:dyDescent="0.3">
      <c r="B142" s="41" t="s">
        <v>68</v>
      </c>
      <c r="C142" s="38">
        <v>0</v>
      </c>
      <c r="D142" s="42">
        <v>166</v>
      </c>
      <c r="E142" s="38">
        <v>83</v>
      </c>
      <c r="F142" s="43" t="s">
        <v>56</v>
      </c>
      <c r="G142" s="42">
        <v>188</v>
      </c>
      <c r="H142" s="43" t="s">
        <v>56</v>
      </c>
      <c r="I142" s="43">
        <f t="shared" si="95"/>
        <v>437</v>
      </c>
      <c r="J142" s="42">
        <v>2960</v>
      </c>
      <c r="K142" s="43">
        <f t="shared" si="93"/>
        <v>3397</v>
      </c>
      <c r="L142" s="39"/>
      <c r="M142" s="38">
        <v>0</v>
      </c>
      <c r="N142" s="42">
        <v>174</v>
      </c>
      <c r="O142" s="38">
        <v>47</v>
      </c>
      <c r="P142" s="43" t="s">
        <v>56</v>
      </c>
      <c r="Q142" s="42">
        <v>209</v>
      </c>
      <c r="R142" s="42">
        <v>32</v>
      </c>
      <c r="S142" s="43">
        <f>SUM(M142:R142)</f>
        <v>462</v>
      </c>
      <c r="T142" s="42">
        <f>3264-32</f>
        <v>3232</v>
      </c>
      <c r="U142" s="43">
        <f t="shared" si="92"/>
        <v>3694</v>
      </c>
      <c r="V142" s="40"/>
      <c r="W142" s="45"/>
    </row>
    <row r="143" spans="1:23" ht="15" x14ac:dyDescent="0.3">
      <c r="B143" s="41" t="s">
        <v>64</v>
      </c>
      <c r="C143" s="38">
        <v>251</v>
      </c>
      <c r="D143" s="42">
        <v>44</v>
      </c>
      <c r="E143" s="38">
        <v>127</v>
      </c>
      <c r="F143" s="43" t="s">
        <v>56</v>
      </c>
      <c r="G143" s="42">
        <v>329</v>
      </c>
      <c r="H143" s="43" t="s">
        <v>56</v>
      </c>
      <c r="I143" s="43">
        <f t="shared" si="95"/>
        <v>751</v>
      </c>
      <c r="J143" s="42">
        <v>2614</v>
      </c>
      <c r="K143" s="43">
        <f t="shared" si="93"/>
        <v>3365</v>
      </c>
      <c r="L143" s="39"/>
      <c r="M143" s="38">
        <v>13</v>
      </c>
      <c r="N143" s="42">
        <v>49</v>
      </c>
      <c r="O143" s="38">
        <v>37</v>
      </c>
      <c r="P143" s="43" t="s">
        <v>56</v>
      </c>
      <c r="Q143" s="42">
        <v>116</v>
      </c>
      <c r="R143" s="43" t="s">
        <v>56</v>
      </c>
      <c r="S143" s="43">
        <f t="shared" si="94"/>
        <v>215</v>
      </c>
      <c r="T143" s="42">
        <v>2345</v>
      </c>
      <c r="U143" s="43">
        <f t="shared" si="92"/>
        <v>2560</v>
      </c>
      <c r="V143" s="40"/>
      <c r="W143" s="45"/>
    </row>
    <row r="144" spans="1:23" ht="15" x14ac:dyDescent="0.3">
      <c r="B144" s="46" t="s">
        <v>95</v>
      </c>
      <c r="C144" s="43">
        <f t="shared" ref="C144:K144" si="96">SUM(C131:C143)</f>
        <v>3858</v>
      </c>
      <c r="D144" s="43">
        <f t="shared" si="96"/>
        <v>1062</v>
      </c>
      <c r="E144" s="43">
        <f t="shared" si="96"/>
        <v>257</v>
      </c>
      <c r="F144" s="43">
        <f t="shared" si="96"/>
        <v>0</v>
      </c>
      <c r="G144" s="43">
        <f t="shared" si="96"/>
        <v>2959</v>
      </c>
      <c r="H144" s="43">
        <f t="shared" si="96"/>
        <v>7341</v>
      </c>
      <c r="I144" s="43">
        <f t="shared" si="96"/>
        <v>15477</v>
      </c>
      <c r="J144" s="43">
        <f t="shared" si="96"/>
        <v>6538</v>
      </c>
      <c r="K144" s="43">
        <f t="shared" si="96"/>
        <v>22015</v>
      </c>
      <c r="L144" s="39"/>
      <c r="M144" s="43">
        <f t="shared" ref="M144:U144" si="97">SUM(M131:M143)</f>
        <v>8596</v>
      </c>
      <c r="N144" s="43">
        <f t="shared" si="97"/>
        <v>1923</v>
      </c>
      <c r="O144" s="43">
        <f t="shared" si="97"/>
        <v>125</v>
      </c>
      <c r="P144" s="43">
        <f t="shared" si="97"/>
        <v>0</v>
      </c>
      <c r="Q144" s="43">
        <f t="shared" si="97"/>
        <v>5768</v>
      </c>
      <c r="R144" s="43">
        <f t="shared" si="97"/>
        <v>32</v>
      </c>
      <c r="S144" s="43">
        <f t="shared" si="97"/>
        <v>16444</v>
      </c>
      <c r="T144" s="43">
        <f t="shared" si="97"/>
        <v>6374</v>
      </c>
      <c r="U144" s="43">
        <f t="shared" si="97"/>
        <v>22818</v>
      </c>
      <c r="V144" s="40"/>
      <c r="W144" s="45"/>
    </row>
    <row r="146" spans="1:23" ht="17.25" customHeight="1" x14ac:dyDescent="0.3">
      <c r="A146" s="36"/>
      <c r="B146" s="37" t="s">
        <v>85</v>
      </c>
      <c r="C146" s="38"/>
      <c r="D146" s="38"/>
      <c r="E146" s="38"/>
      <c r="F146" s="38"/>
      <c r="G146" s="38"/>
      <c r="H146" s="38"/>
      <c r="I146" s="38"/>
      <c r="J146" s="38"/>
      <c r="K146" s="38"/>
      <c r="L146" s="39"/>
      <c r="M146" s="38"/>
      <c r="N146" s="38"/>
      <c r="O146" s="38"/>
      <c r="P146" s="38"/>
      <c r="Q146" s="38"/>
      <c r="R146" s="38"/>
      <c r="S146" s="38"/>
      <c r="T146" s="38"/>
      <c r="U146" s="38"/>
      <c r="V146" s="40"/>
    </row>
    <row r="147" spans="1:23" ht="15" x14ac:dyDescent="0.3">
      <c r="B147" s="41" t="s">
        <v>92</v>
      </c>
      <c r="C147" s="43" t="s">
        <v>56</v>
      </c>
      <c r="D147" s="43" t="s">
        <v>56</v>
      </c>
      <c r="E147" s="43" t="s">
        <v>56</v>
      </c>
      <c r="F147" s="43" t="s">
        <v>56</v>
      </c>
      <c r="G147" s="43" t="s">
        <v>56</v>
      </c>
      <c r="H147" s="43" t="s">
        <v>56</v>
      </c>
      <c r="I147" s="43" t="s">
        <v>56</v>
      </c>
      <c r="J147" s="43" t="s">
        <v>56</v>
      </c>
      <c r="K147" s="43" t="s">
        <v>56</v>
      </c>
      <c r="L147" s="39"/>
      <c r="M147" s="42">
        <f>SUM(M131)</f>
        <v>26</v>
      </c>
      <c r="N147" s="42">
        <f>SUM(N131)</f>
        <v>0</v>
      </c>
      <c r="O147" s="43" t="s">
        <v>56</v>
      </c>
      <c r="P147" s="43" t="s">
        <v>56</v>
      </c>
      <c r="Q147" s="42">
        <f>SUM(Q131)</f>
        <v>16</v>
      </c>
      <c r="R147" s="43" t="s">
        <v>56</v>
      </c>
      <c r="S147" s="43">
        <f>SUM(M147:Q147)</f>
        <v>42</v>
      </c>
      <c r="T147" s="43" t="s">
        <v>56</v>
      </c>
      <c r="U147" s="43">
        <f>SUM(S147:T147)</f>
        <v>42</v>
      </c>
      <c r="V147" s="39"/>
      <c r="W147" s="45"/>
    </row>
    <row r="148" spans="1:23" ht="15" x14ac:dyDescent="0.3">
      <c r="B148" s="41" t="s">
        <v>82</v>
      </c>
      <c r="C148" s="42">
        <f>SUM(C120,C132)</f>
        <v>22</v>
      </c>
      <c r="D148" s="42">
        <f>SUM(D120,D132)</f>
        <v>0</v>
      </c>
      <c r="E148" s="43" t="s">
        <v>56</v>
      </c>
      <c r="F148" s="42">
        <f>SUM(F120,F132)</f>
        <v>0</v>
      </c>
      <c r="G148" s="42">
        <f>SUM(G120,G132)</f>
        <v>0</v>
      </c>
      <c r="H148" s="43" t="s">
        <v>56</v>
      </c>
      <c r="I148" s="43">
        <f>SUM(C148:H148)</f>
        <v>22</v>
      </c>
      <c r="J148" s="43" t="s">
        <v>56</v>
      </c>
      <c r="K148" s="43">
        <f t="shared" ref="K148:K149" si="98">SUM(I148:J148)</f>
        <v>22</v>
      </c>
      <c r="L148" s="39"/>
      <c r="M148" s="42">
        <f>SUM(M120,M132)</f>
        <v>390</v>
      </c>
      <c r="N148" s="42">
        <f>SUM(N120,N132)</f>
        <v>13</v>
      </c>
      <c r="O148" s="43" t="s">
        <v>56</v>
      </c>
      <c r="P148" s="42">
        <f>SUM(P120,P132)</f>
        <v>0</v>
      </c>
      <c r="Q148" s="42">
        <f>SUM(Q120,Q132)</f>
        <v>153</v>
      </c>
      <c r="R148" s="43" t="s">
        <v>56</v>
      </c>
      <c r="S148" s="43">
        <f>SUM(M148:Q148)</f>
        <v>556</v>
      </c>
      <c r="T148" s="43" t="s">
        <v>56</v>
      </c>
      <c r="U148" s="43">
        <f t="shared" ref="U148:U159" si="99">SUM(S148:T148)</f>
        <v>556</v>
      </c>
      <c r="V148" s="39"/>
      <c r="W148" s="45"/>
    </row>
    <row r="149" spans="1:23" ht="15" x14ac:dyDescent="0.3">
      <c r="B149" s="41" t="s">
        <v>55</v>
      </c>
      <c r="C149" s="42">
        <f>SUM(C121,C133)</f>
        <v>3151</v>
      </c>
      <c r="D149" s="42">
        <f>SUM(D121,D133)</f>
        <v>972</v>
      </c>
      <c r="E149" s="43" t="s">
        <v>56</v>
      </c>
      <c r="F149" s="42">
        <f>SUM(F121,F133)</f>
        <v>0</v>
      </c>
      <c r="G149" s="42">
        <f>SUM(G121,G133)</f>
        <v>2028</v>
      </c>
      <c r="H149" s="42">
        <f>SUM(H121,H133)</f>
        <v>4053</v>
      </c>
      <c r="I149" s="43">
        <f>SUM(C149:H149)</f>
        <v>10204</v>
      </c>
      <c r="J149" s="43" t="s">
        <v>56</v>
      </c>
      <c r="K149" s="43">
        <f t="shared" si="98"/>
        <v>10204</v>
      </c>
      <c r="L149" s="39"/>
      <c r="M149" s="42">
        <f>SUM(M121,M133)</f>
        <v>303</v>
      </c>
      <c r="N149" s="42">
        <f>SUM(N121,N133)</f>
        <v>57</v>
      </c>
      <c r="O149" s="43" t="s">
        <v>56</v>
      </c>
      <c r="P149" s="42">
        <f>SUM(P121,P133)</f>
        <v>0</v>
      </c>
      <c r="Q149" s="42">
        <f>SUM(Q121,Q133)</f>
        <v>532</v>
      </c>
      <c r="R149" s="43" t="s">
        <v>56</v>
      </c>
      <c r="S149" s="43">
        <f>SUM(M149:Q149)</f>
        <v>892</v>
      </c>
      <c r="T149" s="43" t="s">
        <v>56</v>
      </c>
      <c r="U149" s="43">
        <f t="shared" si="99"/>
        <v>892</v>
      </c>
      <c r="V149" s="39"/>
      <c r="W149" s="45"/>
    </row>
    <row r="150" spans="1:23" ht="15" x14ac:dyDescent="0.3">
      <c r="B150" s="41" t="s">
        <v>93</v>
      </c>
      <c r="C150" s="43" t="s">
        <v>56</v>
      </c>
      <c r="D150" s="43" t="s">
        <v>56</v>
      </c>
      <c r="E150" s="43" t="s">
        <v>56</v>
      </c>
      <c r="F150" s="43" t="s">
        <v>56</v>
      </c>
      <c r="G150" s="43" t="s">
        <v>56</v>
      </c>
      <c r="H150" s="43" t="s">
        <v>56</v>
      </c>
      <c r="I150" s="43" t="s">
        <v>56</v>
      </c>
      <c r="J150" s="43" t="s">
        <v>56</v>
      </c>
      <c r="K150" s="43" t="s">
        <v>56</v>
      </c>
      <c r="L150" s="39"/>
      <c r="M150" s="43" t="s">
        <v>56</v>
      </c>
      <c r="N150" s="43" t="s">
        <v>56</v>
      </c>
      <c r="O150" s="43" t="s">
        <v>56</v>
      </c>
      <c r="P150" s="43" t="s">
        <v>56</v>
      </c>
      <c r="Q150" s="43" t="s">
        <v>56</v>
      </c>
      <c r="R150" s="43" t="s">
        <v>56</v>
      </c>
      <c r="S150" s="43" t="s">
        <v>56</v>
      </c>
      <c r="T150" s="38">
        <f>SUM(T134)</f>
        <v>524</v>
      </c>
      <c r="U150" s="43">
        <f t="shared" si="99"/>
        <v>524</v>
      </c>
      <c r="V150" s="40"/>
      <c r="W150" s="45"/>
    </row>
    <row r="151" spans="1:23" ht="15" x14ac:dyDescent="0.3">
      <c r="B151" s="41" t="s">
        <v>87</v>
      </c>
      <c r="C151" s="38">
        <f>SUM(C122,C135)</f>
        <v>0</v>
      </c>
      <c r="D151" s="38">
        <f>SUM(D122,D135)</f>
        <v>0</v>
      </c>
      <c r="E151" s="43" t="s">
        <v>56</v>
      </c>
      <c r="F151" s="43" t="s">
        <v>56</v>
      </c>
      <c r="G151" s="38">
        <f>SUM(G122,G135)</f>
        <v>0</v>
      </c>
      <c r="H151" s="43" t="s">
        <v>56</v>
      </c>
      <c r="I151" s="43">
        <f>SUM(C151:H151)</f>
        <v>0</v>
      </c>
      <c r="J151" s="43" t="s">
        <v>56</v>
      </c>
      <c r="K151" s="43">
        <f t="shared" ref="K151" si="100">SUM(I151:J151)</f>
        <v>0</v>
      </c>
      <c r="L151" s="39"/>
      <c r="M151" s="38">
        <f>SUM(M122,M135)</f>
        <v>308</v>
      </c>
      <c r="N151" s="38">
        <f>SUM(N122,N135)</f>
        <v>113</v>
      </c>
      <c r="O151" s="43" t="s">
        <v>56</v>
      </c>
      <c r="P151" s="43" t="s">
        <v>56</v>
      </c>
      <c r="Q151" s="38">
        <f>SUM(Q122,Q135)</f>
        <v>120</v>
      </c>
      <c r="R151" s="43" t="s">
        <v>56</v>
      </c>
      <c r="S151" s="43">
        <f t="shared" ref="S151" si="101">SUM(M151:Q151)</f>
        <v>541</v>
      </c>
      <c r="T151" s="43" t="s">
        <v>56</v>
      </c>
      <c r="U151" s="43">
        <f t="shared" si="99"/>
        <v>541</v>
      </c>
      <c r="V151" s="40"/>
      <c r="W151" s="45"/>
    </row>
    <row r="152" spans="1:23" ht="15" x14ac:dyDescent="0.3">
      <c r="B152" s="41" t="s">
        <v>94</v>
      </c>
      <c r="C152" s="44" t="s">
        <v>56</v>
      </c>
      <c r="D152" s="44" t="s">
        <v>56</v>
      </c>
      <c r="E152" s="44" t="s">
        <v>56</v>
      </c>
      <c r="F152" s="43" t="s">
        <v>56</v>
      </c>
      <c r="G152" s="44" t="s">
        <v>56</v>
      </c>
      <c r="H152" s="43" t="s">
        <v>56</v>
      </c>
      <c r="I152" s="44" t="s">
        <v>56</v>
      </c>
      <c r="J152" s="44" t="s">
        <v>56</v>
      </c>
      <c r="K152" s="44" t="s">
        <v>56</v>
      </c>
      <c r="L152" s="39"/>
      <c r="M152" s="42">
        <f>SUM(M136)</f>
        <v>12</v>
      </c>
      <c r="N152" s="42">
        <f>SUM(N136)</f>
        <v>0</v>
      </c>
      <c r="O152" s="44" t="s">
        <v>56</v>
      </c>
      <c r="P152" s="43" t="s">
        <v>56</v>
      </c>
      <c r="Q152" s="44" t="s">
        <v>56</v>
      </c>
      <c r="R152" s="43" t="s">
        <v>56</v>
      </c>
      <c r="S152" s="43">
        <f t="shared" ref="S152:S159" si="102">SUM(M152:Q152)</f>
        <v>12</v>
      </c>
      <c r="T152" s="44" t="s">
        <v>56</v>
      </c>
      <c r="U152" s="43">
        <f t="shared" si="99"/>
        <v>12</v>
      </c>
      <c r="V152" s="40"/>
      <c r="W152" s="45"/>
    </row>
    <row r="153" spans="1:23" ht="15" x14ac:dyDescent="0.3">
      <c r="B153" s="41" t="s">
        <v>58</v>
      </c>
      <c r="C153" s="44" t="s">
        <v>56</v>
      </c>
      <c r="D153" s="44" t="s">
        <v>56</v>
      </c>
      <c r="E153" s="44" t="s">
        <v>56</v>
      </c>
      <c r="F153" s="43" t="s">
        <v>56</v>
      </c>
      <c r="G153" s="44" t="s">
        <v>56</v>
      </c>
      <c r="H153" s="43" t="s">
        <v>56</v>
      </c>
      <c r="I153" s="44" t="s">
        <v>56</v>
      </c>
      <c r="J153" s="44" t="s">
        <v>56</v>
      </c>
      <c r="K153" s="44" t="s">
        <v>56</v>
      </c>
      <c r="L153" s="39"/>
      <c r="M153" s="43" t="s">
        <v>56</v>
      </c>
      <c r="N153" s="42">
        <f t="shared" ref="N153:Q154" si="103">SUM(N137)</f>
        <v>0</v>
      </c>
      <c r="O153" s="42">
        <f t="shared" si="103"/>
        <v>0</v>
      </c>
      <c r="P153" s="43" t="s">
        <v>56</v>
      </c>
      <c r="Q153" s="42">
        <f t="shared" si="103"/>
        <v>0</v>
      </c>
      <c r="R153" s="43" t="s">
        <v>56</v>
      </c>
      <c r="S153" s="43">
        <f t="shared" si="102"/>
        <v>0</v>
      </c>
      <c r="T153" s="42">
        <f>SUM(T137)</f>
        <v>36</v>
      </c>
      <c r="U153" s="43">
        <f t="shared" si="99"/>
        <v>36</v>
      </c>
      <c r="V153" s="39"/>
      <c r="W153" s="45"/>
    </row>
    <row r="154" spans="1:23" ht="15" x14ac:dyDescent="0.3">
      <c r="B154" s="41" t="s">
        <v>59</v>
      </c>
      <c r="C154" s="38">
        <f>SUM(C138)</f>
        <v>0</v>
      </c>
      <c r="D154" s="54">
        <f>SUM(D138)</f>
        <v>0</v>
      </c>
      <c r="E154" s="54">
        <f>SUM(E138)</f>
        <v>36</v>
      </c>
      <c r="F154" s="43" t="s">
        <v>56</v>
      </c>
      <c r="G154" s="54">
        <f>SUM(G138)</f>
        <v>0</v>
      </c>
      <c r="H154" s="43" t="s">
        <v>56</v>
      </c>
      <c r="I154" s="43">
        <f t="shared" ref="I154:I159" si="104">SUM(C154:H154)</f>
        <v>36</v>
      </c>
      <c r="J154" s="54">
        <f>SUM(J138)</f>
        <v>635</v>
      </c>
      <c r="K154" s="43">
        <f t="shared" ref="K154:K159" si="105">SUM(I154:J154)</f>
        <v>671</v>
      </c>
      <c r="L154" s="39"/>
      <c r="M154" s="38">
        <f>SUM(M138)</f>
        <v>0</v>
      </c>
      <c r="N154" s="54">
        <f t="shared" si="103"/>
        <v>0</v>
      </c>
      <c r="O154" s="54">
        <f t="shared" si="103"/>
        <v>0</v>
      </c>
      <c r="P154" s="43" t="s">
        <v>56</v>
      </c>
      <c r="Q154" s="54">
        <f t="shared" si="103"/>
        <v>0</v>
      </c>
      <c r="R154" s="43" t="s">
        <v>56</v>
      </c>
      <c r="S154" s="43">
        <f t="shared" si="102"/>
        <v>0</v>
      </c>
      <c r="T154" s="54">
        <f>SUM(T138)</f>
        <v>0</v>
      </c>
      <c r="U154" s="43">
        <f t="shared" si="99"/>
        <v>0</v>
      </c>
      <c r="V154" s="39"/>
      <c r="W154" s="45"/>
    </row>
    <row r="155" spans="1:23" ht="15" x14ac:dyDescent="0.3">
      <c r="B155" s="41" t="s">
        <v>60</v>
      </c>
      <c r="C155" s="38">
        <f t="shared" ref="C155" si="106">SUM(C123,C139)</f>
        <v>0</v>
      </c>
      <c r="D155" s="38">
        <f>SUM(D123,D139)</f>
        <v>0</v>
      </c>
      <c r="E155" s="38">
        <f>SUM(E123,E139)</f>
        <v>63</v>
      </c>
      <c r="F155" s="43" t="s">
        <v>56</v>
      </c>
      <c r="G155" s="38">
        <f>SUM(G123,G139)</f>
        <v>73</v>
      </c>
      <c r="H155" s="43" t="s">
        <v>56</v>
      </c>
      <c r="I155" s="43">
        <f t="shared" si="104"/>
        <v>136</v>
      </c>
      <c r="J155" s="38">
        <f>SUM(J123,J139)</f>
        <v>477</v>
      </c>
      <c r="K155" s="43">
        <f t="shared" si="105"/>
        <v>613</v>
      </c>
      <c r="L155" s="39"/>
      <c r="M155" s="38">
        <f>SUM(M123,M139)</f>
        <v>0</v>
      </c>
      <c r="N155" s="38">
        <f>SUM(N123,N139)</f>
        <v>20</v>
      </c>
      <c r="O155" s="38">
        <f>SUM(O123,O139)</f>
        <v>43</v>
      </c>
      <c r="P155" s="43" t="s">
        <v>56</v>
      </c>
      <c r="Q155" s="38">
        <f>SUM(Q123,Q139)</f>
        <v>6</v>
      </c>
      <c r="R155" s="43" t="s">
        <v>56</v>
      </c>
      <c r="S155" s="43">
        <f t="shared" si="102"/>
        <v>69</v>
      </c>
      <c r="T155" s="38">
        <f>SUM(T123,T139)</f>
        <v>377</v>
      </c>
      <c r="U155" s="43">
        <f t="shared" si="99"/>
        <v>446</v>
      </c>
      <c r="V155" s="39"/>
      <c r="W155" s="45"/>
    </row>
    <row r="156" spans="1:23" ht="15" x14ac:dyDescent="0.3">
      <c r="B156" s="41" t="s">
        <v>88</v>
      </c>
      <c r="C156" s="38">
        <f>SUM(C124,C140)</f>
        <v>164</v>
      </c>
      <c r="D156" s="38">
        <f>SUM(D124,D140)</f>
        <v>14</v>
      </c>
      <c r="E156" s="43" t="s">
        <v>56</v>
      </c>
      <c r="F156" s="43" t="s">
        <v>56</v>
      </c>
      <c r="G156" s="43" t="s">
        <v>56</v>
      </c>
      <c r="H156" s="43" t="s">
        <v>56</v>
      </c>
      <c r="I156" s="43">
        <f t="shared" si="104"/>
        <v>178</v>
      </c>
      <c r="J156" s="43" t="s">
        <v>56</v>
      </c>
      <c r="K156" s="43">
        <f t="shared" si="105"/>
        <v>178</v>
      </c>
      <c r="L156" s="39"/>
      <c r="M156" s="38">
        <f>SUM(M124,M140)</f>
        <v>333</v>
      </c>
      <c r="N156" s="38">
        <f>SUM(N124,N140)</f>
        <v>0</v>
      </c>
      <c r="O156" s="43" t="s">
        <v>56</v>
      </c>
      <c r="P156" s="43" t="s">
        <v>56</v>
      </c>
      <c r="Q156" s="43" t="s">
        <v>56</v>
      </c>
      <c r="R156" s="43" t="s">
        <v>56</v>
      </c>
      <c r="S156" s="43">
        <f t="shared" si="102"/>
        <v>333</v>
      </c>
      <c r="T156" s="43" t="s">
        <v>56</v>
      </c>
      <c r="U156" s="43">
        <f t="shared" si="99"/>
        <v>333</v>
      </c>
      <c r="V156" s="40"/>
      <c r="W156" s="45"/>
    </row>
    <row r="157" spans="1:23" ht="15" x14ac:dyDescent="0.3">
      <c r="B157" s="41" t="s">
        <v>89</v>
      </c>
      <c r="C157" s="38">
        <f>SUM(C125,C141)</f>
        <v>1974</v>
      </c>
      <c r="D157" s="38">
        <f>SUM(D125,D141)</f>
        <v>371</v>
      </c>
      <c r="E157" s="43" t="s">
        <v>56</v>
      </c>
      <c r="F157" s="38">
        <f>SUM(F125,F141)</f>
        <v>0</v>
      </c>
      <c r="G157" s="38">
        <f>SUM(G125,G141)</f>
        <v>1300</v>
      </c>
      <c r="H157" s="38">
        <f>SUM(H125,H141)</f>
        <v>10989</v>
      </c>
      <c r="I157" s="43">
        <f t="shared" si="104"/>
        <v>14634</v>
      </c>
      <c r="J157" s="43" t="s">
        <v>56</v>
      </c>
      <c r="K157" s="43">
        <f t="shared" si="105"/>
        <v>14634</v>
      </c>
      <c r="L157" s="39"/>
      <c r="M157" s="38">
        <f>SUM(M125,M141)</f>
        <v>12557</v>
      </c>
      <c r="N157" s="38">
        <f>SUM(N125,N141)</f>
        <v>2522</v>
      </c>
      <c r="O157" s="43" t="s">
        <v>56</v>
      </c>
      <c r="P157" s="38">
        <f>SUM(P125,P141)</f>
        <v>0</v>
      </c>
      <c r="Q157" s="38">
        <f>SUM(Q125,Q141)</f>
        <v>7823</v>
      </c>
      <c r="R157" s="43" t="s">
        <v>56</v>
      </c>
      <c r="S157" s="43">
        <f t="shared" si="102"/>
        <v>22902</v>
      </c>
      <c r="T157" s="43" t="s">
        <v>56</v>
      </c>
      <c r="U157" s="43">
        <f t="shared" si="99"/>
        <v>22902</v>
      </c>
      <c r="V157" s="39"/>
      <c r="W157" s="45"/>
    </row>
    <row r="158" spans="1:23" ht="15" x14ac:dyDescent="0.3">
      <c r="B158" s="41" t="s">
        <v>68</v>
      </c>
      <c r="C158" s="38">
        <f t="shared" ref="C158:G159" si="107">SUM(C126,C142)</f>
        <v>0</v>
      </c>
      <c r="D158" s="38">
        <f t="shared" si="107"/>
        <v>448</v>
      </c>
      <c r="E158" s="38">
        <f t="shared" si="107"/>
        <v>138</v>
      </c>
      <c r="F158" s="43" t="s">
        <v>56</v>
      </c>
      <c r="G158" s="38">
        <f t="shared" si="107"/>
        <v>322</v>
      </c>
      <c r="H158" s="43" t="s">
        <v>56</v>
      </c>
      <c r="I158" s="43">
        <f t="shared" si="104"/>
        <v>908</v>
      </c>
      <c r="J158" s="38">
        <f>SUM(J126,J142)</f>
        <v>5141</v>
      </c>
      <c r="K158" s="43">
        <f t="shared" si="105"/>
        <v>6049</v>
      </c>
      <c r="L158" s="39"/>
      <c r="M158" s="38">
        <f t="shared" ref="M158:M159" si="108">SUM(M126,M142)</f>
        <v>0</v>
      </c>
      <c r="N158" s="38">
        <f>SUM(N126,N142)</f>
        <v>306</v>
      </c>
      <c r="O158" s="38">
        <f>SUM(O126,O142)</f>
        <v>87</v>
      </c>
      <c r="P158" s="43" t="s">
        <v>56</v>
      </c>
      <c r="Q158" s="38">
        <f>SUM(Q126,Q142)</f>
        <v>382</v>
      </c>
      <c r="R158" s="38">
        <f>SUM(R126,R142)</f>
        <v>32</v>
      </c>
      <c r="S158" s="43">
        <f>SUM(M158:R158)</f>
        <v>807</v>
      </c>
      <c r="T158" s="38">
        <f>SUM(T126,T142)</f>
        <v>4962</v>
      </c>
      <c r="U158" s="43">
        <f t="shared" si="99"/>
        <v>5769</v>
      </c>
      <c r="V158" s="40"/>
      <c r="W158" s="45"/>
    </row>
    <row r="159" spans="1:23" ht="15" x14ac:dyDescent="0.3">
      <c r="B159" s="41" t="s">
        <v>64</v>
      </c>
      <c r="C159" s="38">
        <f t="shared" si="107"/>
        <v>317</v>
      </c>
      <c r="D159" s="38">
        <f t="shared" si="107"/>
        <v>48</v>
      </c>
      <c r="E159" s="38">
        <f t="shared" si="107"/>
        <v>138</v>
      </c>
      <c r="F159" s="43" t="s">
        <v>56</v>
      </c>
      <c r="G159" s="38">
        <f t="shared" si="107"/>
        <v>529</v>
      </c>
      <c r="H159" s="43" t="s">
        <v>56</v>
      </c>
      <c r="I159" s="43">
        <f t="shared" si="104"/>
        <v>1032</v>
      </c>
      <c r="J159" s="38">
        <f>SUM(J127,J143)</f>
        <v>4669</v>
      </c>
      <c r="K159" s="43">
        <f t="shared" si="105"/>
        <v>5701</v>
      </c>
      <c r="L159" s="39"/>
      <c r="M159" s="38">
        <f t="shared" si="108"/>
        <v>20</v>
      </c>
      <c r="N159" s="38">
        <f>SUM(N127,N143)</f>
        <v>77</v>
      </c>
      <c r="O159" s="38">
        <f>SUM(O127,O143)</f>
        <v>60</v>
      </c>
      <c r="P159" s="43" t="s">
        <v>56</v>
      </c>
      <c r="Q159" s="38">
        <f>SUM(Q127,Q143)</f>
        <v>228</v>
      </c>
      <c r="R159" s="43" t="s">
        <v>56</v>
      </c>
      <c r="S159" s="43">
        <f t="shared" si="102"/>
        <v>385</v>
      </c>
      <c r="T159" s="38">
        <f>SUM(T127,T143)</f>
        <v>4798</v>
      </c>
      <c r="U159" s="43">
        <f t="shared" si="99"/>
        <v>5183</v>
      </c>
      <c r="V159" s="40"/>
      <c r="W159" s="45"/>
    </row>
    <row r="160" spans="1:23" ht="15.5" thickBot="1" x14ac:dyDescent="0.35">
      <c r="A160" s="30"/>
      <c r="B160" s="47" t="s">
        <v>96</v>
      </c>
      <c r="C160" s="48">
        <f t="shared" ref="C160:K160" si="109">SUM(C147:C159)</f>
        <v>5628</v>
      </c>
      <c r="D160" s="48">
        <f t="shared" si="109"/>
        <v>1853</v>
      </c>
      <c r="E160" s="48">
        <f t="shared" si="109"/>
        <v>375</v>
      </c>
      <c r="F160" s="48">
        <f t="shared" si="109"/>
        <v>0</v>
      </c>
      <c r="G160" s="48">
        <f t="shared" si="109"/>
        <v>4252</v>
      </c>
      <c r="H160" s="48">
        <f t="shared" si="109"/>
        <v>15042</v>
      </c>
      <c r="I160" s="48">
        <f t="shared" si="109"/>
        <v>27150</v>
      </c>
      <c r="J160" s="48">
        <f t="shared" si="109"/>
        <v>10922</v>
      </c>
      <c r="K160" s="48">
        <f t="shared" si="109"/>
        <v>38072</v>
      </c>
      <c r="L160" s="49"/>
      <c r="M160" s="48">
        <f t="shared" ref="M160:U160" si="110">SUM(M147:M159)</f>
        <v>13949</v>
      </c>
      <c r="N160" s="48">
        <f t="shared" si="110"/>
        <v>3108</v>
      </c>
      <c r="O160" s="48">
        <f t="shared" si="110"/>
        <v>190</v>
      </c>
      <c r="P160" s="48">
        <f t="shared" si="110"/>
        <v>0</v>
      </c>
      <c r="Q160" s="48">
        <f t="shared" si="110"/>
        <v>9260</v>
      </c>
      <c r="R160" s="48">
        <f t="shared" si="110"/>
        <v>32</v>
      </c>
      <c r="S160" s="48">
        <f t="shared" si="110"/>
        <v>26539</v>
      </c>
      <c r="T160" s="48">
        <f t="shared" si="110"/>
        <v>10697</v>
      </c>
      <c r="U160" s="48">
        <f t="shared" si="110"/>
        <v>37236</v>
      </c>
      <c r="V160" s="40"/>
      <c r="W160" s="45"/>
    </row>
    <row r="161" spans="1:23" x14ac:dyDescent="0.25">
      <c r="C161" s="50"/>
      <c r="D161" s="50"/>
      <c r="E161" s="50"/>
      <c r="F161" s="50"/>
      <c r="G161" s="50"/>
      <c r="H161" s="51"/>
      <c r="I161" s="51"/>
      <c r="J161" s="50"/>
      <c r="K161" s="50"/>
      <c r="L161" s="52"/>
      <c r="M161" s="50"/>
      <c r="N161" s="50"/>
      <c r="O161" s="50"/>
      <c r="P161" s="50"/>
      <c r="Q161" s="50"/>
      <c r="R161" s="51"/>
      <c r="S161" s="51"/>
      <c r="T161" s="50"/>
      <c r="U161" s="50"/>
    </row>
    <row r="162" spans="1:23" ht="17.25" customHeight="1" x14ac:dyDescent="0.3">
      <c r="A162" s="36" t="s">
        <v>97</v>
      </c>
      <c r="B162" s="37" t="s">
        <v>98</v>
      </c>
      <c r="C162" s="38"/>
      <c r="D162" s="38"/>
      <c r="E162" s="38"/>
      <c r="F162" s="38"/>
      <c r="G162" s="38"/>
      <c r="H162" s="38"/>
      <c r="I162" s="38"/>
      <c r="J162" s="38"/>
      <c r="K162" s="38"/>
      <c r="L162" s="39"/>
      <c r="M162" s="38"/>
      <c r="N162" s="38"/>
      <c r="O162" s="38"/>
      <c r="P162" s="38"/>
      <c r="Q162" s="38"/>
      <c r="R162" s="38"/>
      <c r="S162" s="38"/>
      <c r="T162" s="38"/>
      <c r="U162" s="38"/>
      <c r="V162" s="40"/>
    </row>
    <row r="163" spans="1:23" ht="15" x14ac:dyDescent="0.3">
      <c r="B163" s="41" t="s">
        <v>82</v>
      </c>
      <c r="C163" s="42">
        <v>148</v>
      </c>
      <c r="D163" s="42">
        <v>13</v>
      </c>
      <c r="E163" s="43" t="s">
        <v>56</v>
      </c>
      <c r="F163" s="38">
        <v>0</v>
      </c>
      <c r="G163" s="42">
        <v>28</v>
      </c>
      <c r="H163" s="43" t="s">
        <v>56</v>
      </c>
      <c r="I163" s="43">
        <f t="shared" ref="I163:I169" si="111">SUM(C163:H163)</f>
        <v>189</v>
      </c>
      <c r="J163" s="43" t="s">
        <v>56</v>
      </c>
      <c r="K163" s="43">
        <f t="shared" ref="K163:K169" si="112">SUM(I163:J163)</f>
        <v>189</v>
      </c>
      <c r="L163" s="39"/>
      <c r="M163" s="42">
        <v>437</v>
      </c>
      <c r="N163" s="42">
        <v>0</v>
      </c>
      <c r="O163" s="43" t="s">
        <v>56</v>
      </c>
      <c r="P163" s="38">
        <v>0</v>
      </c>
      <c r="Q163" s="42">
        <v>54</v>
      </c>
      <c r="R163" s="43" t="s">
        <v>56</v>
      </c>
      <c r="S163" s="43">
        <f>SUM(M163:Q163)</f>
        <v>491</v>
      </c>
      <c r="T163" s="43" t="s">
        <v>56</v>
      </c>
      <c r="U163" s="43">
        <f t="shared" ref="U163:U169" si="113">SUM(S163:T163)</f>
        <v>491</v>
      </c>
      <c r="V163" s="39"/>
      <c r="W163" s="45"/>
    </row>
    <row r="164" spans="1:23" ht="15" x14ac:dyDescent="0.3">
      <c r="B164" s="41" t="s">
        <v>99</v>
      </c>
      <c r="C164" s="38">
        <v>31</v>
      </c>
      <c r="D164" s="38">
        <v>72</v>
      </c>
      <c r="E164" s="43" t="s">
        <v>56</v>
      </c>
      <c r="F164" s="43" t="s">
        <v>56</v>
      </c>
      <c r="G164" s="38">
        <v>0</v>
      </c>
      <c r="H164" s="43" t="s">
        <v>56</v>
      </c>
      <c r="I164" s="43">
        <f t="shared" si="111"/>
        <v>103</v>
      </c>
      <c r="J164" s="43" t="s">
        <v>56</v>
      </c>
      <c r="K164" s="43">
        <f t="shared" si="112"/>
        <v>103</v>
      </c>
      <c r="L164" s="39"/>
      <c r="M164" s="38">
        <v>0</v>
      </c>
      <c r="N164" s="38">
        <v>124</v>
      </c>
      <c r="O164" s="43" t="s">
        <v>56</v>
      </c>
      <c r="P164" s="43" t="s">
        <v>56</v>
      </c>
      <c r="Q164" s="38">
        <v>10</v>
      </c>
      <c r="R164" s="43" t="s">
        <v>56</v>
      </c>
      <c r="S164" s="43">
        <f t="shared" ref="S164:S169" si="114">SUM(M164:Q164)</f>
        <v>134</v>
      </c>
      <c r="T164" s="43" t="s">
        <v>56</v>
      </c>
      <c r="U164" s="43">
        <f t="shared" si="113"/>
        <v>134</v>
      </c>
      <c r="V164" s="40"/>
      <c r="W164" s="45"/>
    </row>
    <row r="165" spans="1:23" ht="15" x14ac:dyDescent="0.3">
      <c r="B165" s="41" t="s">
        <v>60</v>
      </c>
      <c r="C165" s="38">
        <v>0</v>
      </c>
      <c r="D165" s="38">
        <v>0</v>
      </c>
      <c r="E165" s="38">
        <v>131</v>
      </c>
      <c r="F165" s="43" t="s">
        <v>56</v>
      </c>
      <c r="G165" s="38">
        <v>0</v>
      </c>
      <c r="H165" s="43" t="s">
        <v>56</v>
      </c>
      <c r="I165" s="43">
        <f t="shared" si="111"/>
        <v>131</v>
      </c>
      <c r="J165" s="38">
        <v>433</v>
      </c>
      <c r="K165" s="43">
        <f t="shared" si="112"/>
        <v>564</v>
      </c>
      <c r="L165" s="39"/>
      <c r="M165" s="38">
        <v>0</v>
      </c>
      <c r="N165" s="42">
        <v>0</v>
      </c>
      <c r="O165" s="42">
        <v>0</v>
      </c>
      <c r="P165" s="43" t="s">
        <v>56</v>
      </c>
      <c r="Q165" s="42">
        <v>0</v>
      </c>
      <c r="R165" s="43" t="s">
        <v>56</v>
      </c>
      <c r="S165" s="43">
        <f t="shared" si="114"/>
        <v>0</v>
      </c>
      <c r="T165" s="42">
        <v>11</v>
      </c>
      <c r="U165" s="43">
        <f t="shared" si="113"/>
        <v>11</v>
      </c>
      <c r="V165" s="39"/>
      <c r="W165" s="45"/>
    </row>
    <row r="166" spans="1:23" ht="15" x14ac:dyDescent="0.3">
      <c r="B166" s="41" t="s">
        <v>61</v>
      </c>
      <c r="C166" s="38">
        <v>32</v>
      </c>
      <c r="D166" s="38">
        <v>0</v>
      </c>
      <c r="E166" s="43" t="s">
        <v>56</v>
      </c>
      <c r="F166" s="43" t="s">
        <v>56</v>
      </c>
      <c r="G166" s="43" t="s">
        <v>56</v>
      </c>
      <c r="H166" s="43" t="s">
        <v>56</v>
      </c>
      <c r="I166" s="43">
        <f t="shared" si="111"/>
        <v>32</v>
      </c>
      <c r="J166" s="43" t="s">
        <v>56</v>
      </c>
      <c r="K166" s="43">
        <f t="shared" si="112"/>
        <v>32</v>
      </c>
      <c r="L166" s="39"/>
      <c r="M166" s="38">
        <v>8</v>
      </c>
      <c r="N166" s="38">
        <v>0</v>
      </c>
      <c r="O166" s="43" t="s">
        <v>56</v>
      </c>
      <c r="P166" s="43" t="s">
        <v>56</v>
      </c>
      <c r="Q166" s="43" t="s">
        <v>56</v>
      </c>
      <c r="R166" s="43" t="s">
        <v>56</v>
      </c>
      <c r="S166" s="43">
        <f t="shared" si="114"/>
        <v>8</v>
      </c>
      <c r="T166" s="43" t="s">
        <v>56</v>
      </c>
      <c r="U166" s="43">
        <f t="shared" si="113"/>
        <v>8</v>
      </c>
      <c r="V166" s="40"/>
      <c r="W166" s="45"/>
    </row>
    <row r="167" spans="1:23" ht="15" x14ac:dyDescent="0.3">
      <c r="B167" s="41" t="s">
        <v>89</v>
      </c>
      <c r="C167" s="42">
        <v>3043</v>
      </c>
      <c r="D167" s="38">
        <v>396</v>
      </c>
      <c r="E167" s="43" t="s">
        <v>56</v>
      </c>
      <c r="F167" s="38">
        <v>0</v>
      </c>
      <c r="G167" s="42">
        <v>2214</v>
      </c>
      <c r="H167" s="42">
        <v>3380</v>
      </c>
      <c r="I167" s="43">
        <f t="shared" si="111"/>
        <v>9033</v>
      </c>
      <c r="J167" s="43" t="s">
        <v>56</v>
      </c>
      <c r="K167" s="43">
        <f t="shared" si="112"/>
        <v>9033</v>
      </c>
      <c r="L167" s="39"/>
      <c r="M167" s="38">
        <v>3870</v>
      </c>
      <c r="N167" s="38">
        <v>511</v>
      </c>
      <c r="O167" s="43" t="s">
        <v>56</v>
      </c>
      <c r="P167" s="38">
        <v>0</v>
      </c>
      <c r="Q167" s="38">
        <v>2821</v>
      </c>
      <c r="R167" s="43" t="s">
        <v>56</v>
      </c>
      <c r="S167" s="43">
        <f t="shared" si="114"/>
        <v>7202</v>
      </c>
      <c r="T167" s="43" t="s">
        <v>56</v>
      </c>
      <c r="U167" s="43">
        <f t="shared" si="113"/>
        <v>7202</v>
      </c>
      <c r="V167" s="39"/>
      <c r="W167" s="45"/>
    </row>
    <row r="168" spans="1:23" ht="15" x14ac:dyDescent="0.3">
      <c r="B168" s="41" t="s">
        <v>63</v>
      </c>
      <c r="C168" s="38">
        <v>0</v>
      </c>
      <c r="D168" s="42">
        <v>5</v>
      </c>
      <c r="E168" s="38">
        <v>0</v>
      </c>
      <c r="F168" s="43" t="s">
        <v>56</v>
      </c>
      <c r="G168" s="42">
        <v>288</v>
      </c>
      <c r="H168" s="43" t="s">
        <v>56</v>
      </c>
      <c r="I168" s="43">
        <f t="shared" si="111"/>
        <v>293</v>
      </c>
      <c r="J168" s="42">
        <v>1415</v>
      </c>
      <c r="K168" s="43">
        <f t="shared" si="112"/>
        <v>1708</v>
      </c>
      <c r="L168" s="39"/>
      <c r="M168" s="38">
        <v>0</v>
      </c>
      <c r="N168" s="42">
        <v>51</v>
      </c>
      <c r="O168" s="38">
        <v>10</v>
      </c>
      <c r="P168" s="43" t="s">
        <v>56</v>
      </c>
      <c r="Q168" s="42">
        <v>56</v>
      </c>
      <c r="R168" s="43" t="s">
        <v>56</v>
      </c>
      <c r="S168" s="43">
        <f t="shared" si="114"/>
        <v>117</v>
      </c>
      <c r="T168" s="42">
        <v>1320</v>
      </c>
      <c r="U168" s="43">
        <f t="shared" si="113"/>
        <v>1437</v>
      </c>
      <c r="V168" s="40"/>
      <c r="W168" s="45"/>
    </row>
    <row r="169" spans="1:23" ht="15" x14ac:dyDescent="0.3">
      <c r="B169" s="41" t="s">
        <v>64</v>
      </c>
      <c r="C169" s="38">
        <v>0</v>
      </c>
      <c r="D169" s="42">
        <v>0</v>
      </c>
      <c r="E169" s="38">
        <v>131</v>
      </c>
      <c r="F169" s="43" t="s">
        <v>56</v>
      </c>
      <c r="G169" s="42">
        <v>21</v>
      </c>
      <c r="H169" s="43" t="s">
        <v>56</v>
      </c>
      <c r="I169" s="43">
        <f t="shared" si="111"/>
        <v>152</v>
      </c>
      <c r="J169" s="42">
        <v>843</v>
      </c>
      <c r="K169" s="43">
        <f t="shared" si="112"/>
        <v>995</v>
      </c>
      <c r="L169" s="39"/>
      <c r="M169" s="38">
        <v>0</v>
      </c>
      <c r="N169" s="42">
        <v>14</v>
      </c>
      <c r="O169" s="38">
        <v>15</v>
      </c>
      <c r="P169" s="43" t="s">
        <v>56</v>
      </c>
      <c r="Q169" s="42">
        <v>102</v>
      </c>
      <c r="R169" s="43" t="s">
        <v>56</v>
      </c>
      <c r="S169" s="43">
        <f t="shared" si="114"/>
        <v>131</v>
      </c>
      <c r="T169" s="42">
        <v>2629</v>
      </c>
      <c r="U169" s="43">
        <f t="shared" si="113"/>
        <v>2760</v>
      </c>
      <c r="V169" s="40"/>
      <c r="W169" s="45"/>
    </row>
    <row r="170" spans="1:23" ht="15" x14ac:dyDescent="0.3">
      <c r="B170" s="46" t="s">
        <v>100</v>
      </c>
      <c r="C170" s="43">
        <f t="shared" ref="C170:K170" si="115">SUM(C163:C169)</f>
        <v>3254</v>
      </c>
      <c r="D170" s="43">
        <f t="shared" si="115"/>
        <v>486</v>
      </c>
      <c r="E170" s="43">
        <f t="shared" si="115"/>
        <v>262</v>
      </c>
      <c r="F170" s="43">
        <f t="shared" si="115"/>
        <v>0</v>
      </c>
      <c r="G170" s="43">
        <f t="shared" si="115"/>
        <v>2551</v>
      </c>
      <c r="H170" s="43">
        <f t="shared" si="115"/>
        <v>3380</v>
      </c>
      <c r="I170" s="43">
        <f t="shared" si="115"/>
        <v>9933</v>
      </c>
      <c r="J170" s="43">
        <f t="shared" si="115"/>
        <v>2691</v>
      </c>
      <c r="K170" s="43">
        <f t="shared" si="115"/>
        <v>12624</v>
      </c>
      <c r="L170" s="39"/>
      <c r="M170" s="43">
        <f t="shared" ref="M170:U170" si="116">SUM(M163:M169)</f>
        <v>4315</v>
      </c>
      <c r="N170" s="43">
        <f t="shared" si="116"/>
        <v>700</v>
      </c>
      <c r="O170" s="43">
        <f t="shared" si="116"/>
        <v>25</v>
      </c>
      <c r="P170" s="43">
        <f t="shared" si="116"/>
        <v>0</v>
      </c>
      <c r="Q170" s="43">
        <f t="shared" si="116"/>
        <v>3043</v>
      </c>
      <c r="R170" s="43" t="s">
        <v>56</v>
      </c>
      <c r="S170" s="43">
        <f t="shared" si="116"/>
        <v>8083</v>
      </c>
      <c r="T170" s="43">
        <f t="shared" si="116"/>
        <v>3960</v>
      </c>
      <c r="U170" s="43">
        <f t="shared" si="116"/>
        <v>12043</v>
      </c>
      <c r="V170" s="39"/>
      <c r="W170" s="45"/>
    </row>
    <row r="172" spans="1:23" ht="17.25" customHeight="1" x14ac:dyDescent="0.3">
      <c r="A172" s="36"/>
      <c r="B172" s="37" t="s">
        <v>101</v>
      </c>
      <c r="C172" s="38"/>
      <c r="D172" s="38"/>
      <c r="E172" s="38"/>
      <c r="F172" s="38"/>
      <c r="G172" s="38"/>
      <c r="H172" s="38"/>
      <c r="I172" s="38"/>
      <c r="J172" s="38"/>
      <c r="K172" s="38"/>
      <c r="L172" s="39"/>
      <c r="M172" s="38"/>
      <c r="N172" s="38"/>
      <c r="O172" s="38"/>
      <c r="P172" s="38"/>
      <c r="Q172" s="38"/>
      <c r="R172" s="38"/>
      <c r="S172" s="38"/>
      <c r="T172" s="38"/>
      <c r="U172" s="38"/>
      <c r="V172" s="40"/>
    </row>
    <row r="173" spans="1:23" ht="15" x14ac:dyDescent="0.3">
      <c r="B173" s="41" t="s">
        <v>82</v>
      </c>
      <c r="C173" s="42">
        <v>41</v>
      </c>
      <c r="D173" s="42">
        <v>0</v>
      </c>
      <c r="E173" s="43" t="s">
        <v>56</v>
      </c>
      <c r="F173" s="38">
        <v>0</v>
      </c>
      <c r="G173" s="42">
        <v>5</v>
      </c>
      <c r="H173" s="43" t="s">
        <v>56</v>
      </c>
      <c r="I173" s="43">
        <f>SUM(C173:H173)</f>
        <v>46</v>
      </c>
      <c r="J173" s="43" t="s">
        <v>56</v>
      </c>
      <c r="K173" s="43">
        <f t="shared" ref="K173:K180" si="117">SUM(I173:J173)</f>
        <v>46</v>
      </c>
      <c r="L173" s="39"/>
      <c r="M173" s="42">
        <v>351</v>
      </c>
      <c r="N173" s="42">
        <v>2</v>
      </c>
      <c r="O173" s="43" t="s">
        <v>56</v>
      </c>
      <c r="P173" s="38">
        <v>0</v>
      </c>
      <c r="Q173" s="42">
        <v>125</v>
      </c>
      <c r="R173" s="43" t="s">
        <v>56</v>
      </c>
      <c r="S173" s="43">
        <f>SUM(M173:Q173)</f>
        <v>478</v>
      </c>
      <c r="T173" s="43" t="s">
        <v>56</v>
      </c>
      <c r="U173" s="43">
        <f t="shared" ref="U173:U180" si="118">SUM(S173:T173)</f>
        <v>478</v>
      </c>
      <c r="V173" s="39"/>
      <c r="W173" s="45"/>
    </row>
    <row r="174" spans="1:23" ht="15" x14ac:dyDescent="0.3">
      <c r="B174" s="41" t="s">
        <v>93</v>
      </c>
      <c r="C174" s="43" t="s">
        <v>56</v>
      </c>
      <c r="D174" s="43" t="s">
        <v>56</v>
      </c>
      <c r="E174" s="43" t="s">
        <v>56</v>
      </c>
      <c r="F174" s="43" t="s">
        <v>56</v>
      </c>
      <c r="G174" s="43" t="s">
        <v>56</v>
      </c>
      <c r="H174" s="43" t="s">
        <v>56</v>
      </c>
      <c r="I174" s="43" t="s">
        <v>56</v>
      </c>
      <c r="J174" s="43" t="s">
        <v>56</v>
      </c>
      <c r="K174" s="43" t="s">
        <v>56</v>
      </c>
      <c r="L174" s="39"/>
      <c r="M174" s="43" t="s">
        <v>56</v>
      </c>
      <c r="N174" s="43" t="s">
        <v>56</v>
      </c>
      <c r="O174" s="43" t="s">
        <v>56</v>
      </c>
      <c r="P174" s="43" t="s">
        <v>56</v>
      </c>
      <c r="Q174" s="43" t="s">
        <v>56</v>
      </c>
      <c r="R174" s="43" t="s">
        <v>56</v>
      </c>
      <c r="S174" s="43" t="s">
        <v>56</v>
      </c>
      <c r="T174" s="38">
        <v>854</v>
      </c>
      <c r="U174" s="43">
        <f t="shared" si="118"/>
        <v>854</v>
      </c>
      <c r="V174" s="40"/>
      <c r="W174" s="45"/>
    </row>
    <row r="175" spans="1:23" ht="15" x14ac:dyDescent="0.3">
      <c r="B175" s="41" t="s">
        <v>99</v>
      </c>
      <c r="C175" s="38">
        <v>0</v>
      </c>
      <c r="D175" s="38">
        <v>0</v>
      </c>
      <c r="E175" s="43" t="s">
        <v>56</v>
      </c>
      <c r="F175" s="43" t="s">
        <v>56</v>
      </c>
      <c r="G175" s="38">
        <v>0</v>
      </c>
      <c r="H175" s="43" t="s">
        <v>56</v>
      </c>
      <c r="I175" s="43">
        <f t="shared" ref="I175:I180" si="119">SUM(C175:H175)</f>
        <v>0</v>
      </c>
      <c r="J175" s="43" t="s">
        <v>56</v>
      </c>
      <c r="K175" s="43">
        <f t="shared" si="117"/>
        <v>0</v>
      </c>
      <c r="L175" s="39"/>
      <c r="M175" s="38">
        <v>200</v>
      </c>
      <c r="N175" s="38">
        <v>30</v>
      </c>
      <c r="O175" s="43" t="s">
        <v>56</v>
      </c>
      <c r="P175" s="43" t="s">
        <v>56</v>
      </c>
      <c r="Q175" s="38">
        <v>36</v>
      </c>
      <c r="R175" s="43" t="s">
        <v>56</v>
      </c>
      <c r="S175" s="43">
        <f t="shared" ref="S175:S180" si="120">SUM(M175:Q175)</f>
        <v>266</v>
      </c>
      <c r="T175" s="43" t="s">
        <v>56</v>
      </c>
      <c r="U175" s="43">
        <f t="shared" si="118"/>
        <v>266</v>
      </c>
      <c r="V175" s="40"/>
      <c r="W175" s="45"/>
    </row>
    <row r="176" spans="1:23" ht="15" x14ac:dyDescent="0.3">
      <c r="B176" s="41" t="s">
        <v>60</v>
      </c>
      <c r="C176" s="38">
        <v>0</v>
      </c>
      <c r="D176" s="38">
        <v>91</v>
      </c>
      <c r="E176" s="38">
        <v>71</v>
      </c>
      <c r="F176" s="43" t="s">
        <v>56</v>
      </c>
      <c r="G176" s="38">
        <v>24</v>
      </c>
      <c r="H176" s="43" t="s">
        <v>56</v>
      </c>
      <c r="I176" s="43">
        <f t="shared" si="119"/>
        <v>186</v>
      </c>
      <c r="J176" s="38">
        <v>623</v>
      </c>
      <c r="K176" s="43">
        <f t="shared" si="117"/>
        <v>809</v>
      </c>
      <c r="L176" s="39"/>
      <c r="M176" s="38">
        <v>0</v>
      </c>
      <c r="N176" s="42">
        <v>2</v>
      </c>
      <c r="O176" s="42">
        <v>0</v>
      </c>
      <c r="P176" s="43" t="s">
        <v>56</v>
      </c>
      <c r="Q176" s="42">
        <v>0</v>
      </c>
      <c r="R176" s="43" t="s">
        <v>56</v>
      </c>
      <c r="S176" s="43">
        <f t="shared" si="120"/>
        <v>2</v>
      </c>
      <c r="T176" s="42">
        <v>18</v>
      </c>
      <c r="U176" s="43">
        <f t="shared" si="118"/>
        <v>20</v>
      </c>
      <c r="V176" s="39"/>
      <c r="W176" s="45"/>
    </row>
    <row r="177" spans="1:23" ht="15" x14ac:dyDescent="0.3">
      <c r="B177" s="41" t="s">
        <v>88</v>
      </c>
      <c r="C177" s="38">
        <v>528</v>
      </c>
      <c r="D177" s="38">
        <v>30</v>
      </c>
      <c r="E177" s="43" t="s">
        <v>56</v>
      </c>
      <c r="F177" s="43" t="s">
        <v>56</v>
      </c>
      <c r="G177" s="43" t="s">
        <v>56</v>
      </c>
      <c r="H177" s="43" t="s">
        <v>56</v>
      </c>
      <c r="I177" s="43">
        <f t="shared" si="119"/>
        <v>558</v>
      </c>
      <c r="J177" s="43" t="s">
        <v>56</v>
      </c>
      <c r="K177" s="43">
        <f t="shared" si="117"/>
        <v>558</v>
      </c>
      <c r="L177" s="39"/>
      <c r="M177" s="38">
        <v>165</v>
      </c>
      <c r="N177" s="38">
        <v>59</v>
      </c>
      <c r="O177" s="43" t="s">
        <v>56</v>
      </c>
      <c r="P177" s="43" t="s">
        <v>56</v>
      </c>
      <c r="Q177" s="43" t="s">
        <v>56</v>
      </c>
      <c r="R177" s="43" t="s">
        <v>56</v>
      </c>
      <c r="S177" s="43">
        <f t="shared" si="120"/>
        <v>224</v>
      </c>
      <c r="T177" s="43" t="s">
        <v>56</v>
      </c>
      <c r="U177" s="43">
        <f t="shared" si="118"/>
        <v>224</v>
      </c>
      <c r="V177" s="40"/>
      <c r="W177" s="45"/>
    </row>
    <row r="178" spans="1:23" ht="15" x14ac:dyDescent="0.3">
      <c r="B178" s="41" t="s">
        <v>89</v>
      </c>
      <c r="C178" s="42">
        <v>6171</v>
      </c>
      <c r="D178" s="38">
        <v>1468</v>
      </c>
      <c r="E178" s="43" t="s">
        <v>56</v>
      </c>
      <c r="F178" s="38">
        <v>0</v>
      </c>
      <c r="G178" s="42">
        <v>3370</v>
      </c>
      <c r="H178" s="42">
        <v>4184</v>
      </c>
      <c r="I178" s="43">
        <f t="shared" si="119"/>
        <v>15193</v>
      </c>
      <c r="J178" s="43" t="s">
        <v>56</v>
      </c>
      <c r="K178" s="43">
        <f t="shared" si="117"/>
        <v>15193</v>
      </c>
      <c r="L178" s="39"/>
      <c r="M178" s="38">
        <v>8275</v>
      </c>
      <c r="N178" s="38">
        <v>880</v>
      </c>
      <c r="O178" s="43" t="s">
        <v>56</v>
      </c>
      <c r="P178" s="38">
        <v>0</v>
      </c>
      <c r="Q178" s="38">
        <v>5024</v>
      </c>
      <c r="R178" s="43" t="s">
        <v>56</v>
      </c>
      <c r="S178" s="43">
        <f t="shared" si="120"/>
        <v>14179</v>
      </c>
      <c r="T178" s="43" t="s">
        <v>56</v>
      </c>
      <c r="U178" s="43">
        <f t="shared" si="118"/>
        <v>14179</v>
      </c>
      <c r="V178" s="39"/>
      <c r="W178" s="45"/>
    </row>
    <row r="179" spans="1:23" ht="15" x14ac:dyDescent="0.3">
      <c r="B179" s="41" t="s">
        <v>63</v>
      </c>
      <c r="C179" s="38">
        <v>0</v>
      </c>
      <c r="D179" s="42">
        <v>392</v>
      </c>
      <c r="E179" s="38">
        <v>167</v>
      </c>
      <c r="F179" s="43" t="s">
        <v>56</v>
      </c>
      <c r="G179" s="42">
        <v>170</v>
      </c>
      <c r="H179" s="43" t="s">
        <v>56</v>
      </c>
      <c r="I179" s="43">
        <f t="shared" si="119"/>
        <v>729</v>
      </c>
      <c r="J179" s="42">
        <v>3313</v>
      </c>
      <c r="K179" s="43">
        <f t="shared" si="117"/>
        <v>4042</v>
      </c>
      <c r="L179" s="39"/>
      <c r="M179" s="38">
        <v>0</v>
      </c>
      <c r="N179" s="42">
        <v>203</v>
      </c>
      <c r="O179" s="38">
        <v>20</v>
      </c>
      <c r="P179" s="43" t="s">
        <v>56</v>
      </c>
      <c r="Q179" s="42">
        <v>314</v>
      </c>
      <c r="R179" s="43" t="s">
        <v>56</v>
      </c>
      <c r="S179" s="43">
        <f t="shared" si="120"/>
        <v>537</v>
      </c>
      <c r="T179" s="42">
        <v>3076</v>
      </c>
      <c r="U179" s="43">
        <f t="shared" si="118"/>
        <v>3613</v>
      </c>
      <c r="V179" s="40"/>
      <c r="W179" s="45"/>
    </row>
    <row r="180" spans="1:23" ht="15" x14ac:dyDescent="0.3">
      <c r="B180" s="41" t="s">
        <v>64</v>
      </c>
      <c r="C180" s="38">
        <v>0</v>
      </c>
      <c r="D180" s="42">
        <v>5</v>
      </c>
      <c r="E180" s="38">
        <v>32</v>
      </c>
      <c r="F180" s="43" t="s">
        <v>56</v>
      </c>
      <c r="G180" s="42">
        <v>293</v>
      </c>
      <c r="H180" s="43" t="s">
        <v>56</v>
      </c>
      <c r="I180" s="43">
        <f t="shared" si="119"/>
        <v>330</v>
      </c>
      <c r="J180" s="42">
        <v>2641</v>
      </c>
      <c r="K180" s="43">
        <f t="shared" si="117"/>
        <v>2971</v>
      </c>
      <c r="L180" s="39"/>
      <c r="M180" s="38">
        <v>0</v>
      </c>
      <c r="N180" s="42">
        <v>20</v>
      </c>
      <c r="O180" s="38">
        <v>41</v>
      </c>
      <c r="P180" s="43" t="s">
        <v>56</v>
      </c>
      <c r="Q180" s="42">
        <v>127</v>
      </c>
      <c r="R180" s="43" t="s">
        <v>56</v>
      </c>
      <c r="S180" s="43">
        <f t="shared" si="120"/>
        <v>188</v>
      </c>
      <c r="T180" s="42">
        <v>3123</v>
      </c>
      <c r="U180" s="43">
        <f t="shared" si="118"/>
        <v>3311</v>
      </c>
      <c r="V180" s="40"/>
      <c r="W180" s="45"/>
    </row>
    <row r="181" spans="1:23" ht="15" x14ac:dyDescent="0.3">
      <c r="B181" s="46" t="s">
        <v>102</v>
      </c>
      <c r="C181" s="43">
        <f t="shared" ref="C181:K181" si="121">SUM(C173:C180)</f>
        <v>6740</v>
      </c>
      <c r="D181" s="43">
        <f t="shared" si="121"/>
        <v>1986</v>
      </c>
      <c r="E181" s="43">
        <f t="shared" si="121"/>
        <v>270</v>
      </c>
      <c r="F181" s="43">
        <f t="shared" ref="F181" si="122">SUM(F174:F180)</f>
        <v>0</v>
      </c>
      <c r="G181" s="43">
        <f t="shared" si="121"/>
        <v>3862</v>
      </c>
      <c r="H181" s="43">
        <f t="shared" si="121"/>
        <v>4184</v>
      </c>
      <c r="I181" s="43">
        <f t="shared" si="121"/>
        <v>17042</v>
      </c>
      <c r="J181" s="43">
        <f t="shared" si="121"/>
        <v>6577</v>
      </c>
      <c r="K181" s="43">
        <f t="shared" si="121"/>
        <v>23619</v>
      </c>
      <c r="L181" s="39"/>
      <c r="M181" s="43">
        <f t="shared" ref="M181:U181" si="123">SUM(M173:M180)</f>
        <v>8991</v>
      </c>
      <c r="N181" s="43">
        <f t="shared" si="123"/>
        <v>1196</v>
      </c>
      <c r="O181" s="43">
        <f t="shared" si="123"/>
        <v>61</v>
      </c>
      <c r="P181" s="43">
        <f t="shared" ref="P181" si="124">SUM(P174:P180)</f>
        <v>0</v>
      </c>
      <c r="Q181" s="43">
        <f t="shared" si="123"/>
        <v>5626</v>
      </c>
      <c r="R181" s="43" t="s">
        <v>56</v>
      </c>
      <c r="S181" s="43">
        <f t="shared" si="123"/>
        <v>15874</v>
      </c>
      <c r="T181" s="43">
        <f t="shared" si="123"/>
        <v>7071</v>
      </c>
      <c r="U181" s="43">
        <f t="shared" si="123"/>
        <v>22945</v>
      </c>
      <c r="V181" s="39"/>
      <c r="W181" s="45"/>
    </row>
    <row r="183" spans="1:23" ht="17.25" customHeight="1" x14ac:dyDescent="0.3">
      <c r="A183" s="36"/>
      <c r="B183" s="37" t="s">
        <v>97</v>
      </c>
      <c r="C183" s="38"/>
      <c r="D183" s="38"/>
      <c r="E183" s="38"/>
      <c r="F183" s="38"/>
      <c r="G183" s="38"/>
      <c r="H183" s="38"/>
      <c r="I183" s="38"/>
      <c r="J183" s="38"/>
      <c r="K183" s="38"/>
      <c r="L183" s="39"/>
      <c r="M183" s="38"/>
      <c r="N183" s="38"/>
      <c r="O183" s="38"/>
      <c r="P183" s="38"/>
      <c r="Q183" s="38"/>
      <c r="R183" s="38"/>
      <c r="S183" s="38"/>
      <c r="T183" s="38"/>
      <c r="U183" s="38"/>
      <c r="V183" s="40"/>
    </row>
    <row r="184" spans="1:23" ht="15" x14ac:dyDescent="0.3">
      <c r="B184" s="41" t="s">
        <v>82</v>
      </c>
      <c r="C184" s="42">
        <f>C163+C173</f>
        <v>189</v>
      </c>
      <c r="D184" s="42">
        <f>D163+D173</f>
        <v>13</v>
      </c>
      <c r="E184" s="43" t="s">
        <v>56</v>
      </c>
      <c r="F184" s="42">
        <f>F163+F173</f>
        <v>0</v>
      </c>
      <c r="G184" s="42">
        <f>G163+G173</f>
        <v>33</v>
      </c>
      <c r="H184" s="43" t="s">
        <v>56</v>
      </c>
      <c r="I184" s="43">
        <f>SUM(C184:H184)</f>
        <v>235</v>
      </c>
      <c r="J184" s="43" t="s">
        <v>56</v>
      </c>
      <c r="K184" s="43">
        <f t="shared" ref="K184:K191" si="125">SUM(I184:J184)</f>
        <v>235</v>
      </c>
      <c r="L184" s="39"/>
      <c r="M184" s="42">
        <f>M163+M173</f>
        <v>788</v>
      </c>
      <c r="N184" s="42">
        <f>N163+N173</f>
        <v>2</v>
      </c>
      <c r="O184" s="43" t="s">
        <v>56</v>
      </c>
      <c r="P184" s="42">
        <f>P163+P173</f>
        <v>0</v>
      </c>
      <c r="Q184" s="42">
        <f>Q163+Q173</f>
        <v>179</v>
      </c>
      <c r="R184" s="43" t="s">
        <v>56</v>
      </c>
      <c r="S184" s="43">
        <f>SUM(M184:Q184)</f>
        <v>969</v>
      </c>
      <c r="T184" s="43" t="s">
        <v>56</v>
      </c>
      <c r="U184" s="43">
        <f>SUM(S184:T184)</f>
        <v>969</v>
      </c>
      <c r="V184" s="39"/>
      <c r="W184" s="45"/>
    </row>
    <row r="185" spans="1:23" ht="15" x14ac:dyDescent="0.3">
      <c r="B185" s="41" t="s">
        <v>93</v>
      </c>
      <c r="C185" s="43" t="s">
        <v>56</v>
      </c>
      <c r="D185" s="43" t="s">
        <v>56</v>
      </c>
      <c r="E185" s="43" t="s">
        <v>56</v>
      </c>
      <c r="F185" s="43" t="s">
        <v>56</v>
      </c>
      <c r="G185" s="43" t="s">
        <v>56</v>
      </c>
      <c r="H185" s="43" t="s">
        <v>56</v>
      </c>
      <c r="I185" s="43" t="s">
        <v>56</v>
      </c>
      <c r="J185" s="43" t="s">
        <v>56</v>
      </c>
      <c r="K185" s="43" t="s">
        <v>56</v>
      </c>
      <c r="L185" s="39"/>
      <c r="M185" s="43" t="s">
        <v>56</v>
      </c>
      <c r="N185" s="43" t="s">
        <v>56</v>
      </c>
      <c r="O185" s="43" t="s">
        <v>56</v>
      </c>
      <c r="P185" s="43" t="s">
        <v>56</v>
      </c>
      <c r="Q185" s="43" t="s">
        <v>56</v>
      </c>
      <c r="R185" s="43" t="s">
        <v>56</v>
      </c>
      <c r="S185" s="43" t="s">
        <v>56</v>
      </c>
      <c r="T185" s="42">
        <f>T174</f>
        <v>854</v>
      </c>
      <c r="U185" s="43">
        <f t="shared" ref="U185:U191" si="126">SUM(S185:T185)</f>
        <v>854</v>
      </c>
      <c r="V185" s="39"/>
      <c r="W185" s="45"/>
    </row>
    <row r="186" spans="1:23" ht="15" x14ac:dyDescent="0.3">
      <c r="B186" s="41" t="s">
        <v>99</v>
      </c>
      <c r="C186" s="38">
        <f t="shared" ref="C186:G191" si="127">C164+C175</f>
        <v>31</v>
      </c>
      <c r="D186" s="38">
        <f t="shared" si="127"/>
        <v>72</v>
      </c>
      <c r="E186" s="43" t="s">
        <v>56</v>
      </c>
      <c r="F186" s="43" t="s">
        <v>56</v>
      </c>
      <c r="G186" s="38">
        <f>G164+G175</f>
        <v>0</v>
      </c>
      <c r="H186" s="43" t="s">
        <v>56</v>
      </c>
      <c r="I186" s="43">
        <f t="shared" ref="I186:I191" si="128">SUM(C186:H186)</f>
        <v>103</v>
      </c>
      <c r="J186" s="43" t="s">
        <v>56</v>
      </c>
      <c r="K186" s="43">
        <f t="shared" si="125"/>
        <v>103</v>
      </c>
      <c r="L186" s="39"/>
      <c r="M186" s="38">
        <f t="shared" ref="M186:N191" si="129">M164+M175</f>
        <v>200</v>
      </c>
      <c r="N186" s="38">
        <f t="shared" si="129"/>
        <v>154</v>
      </c>
      <c r="O186" s="43" t="s">
        <v>56</v>
      </c>
      <c r="P186" s="43" t="s">
        <v>56</v>
      </c>
      <c r="Q186" s="38">
        <f>Q164+Q175</f>
        <v>46</v>
      </c>
      <c r="R186" s="43" t="s">
        <v>56</v>
      </c>
      <c r="S186" s="43">
        <f>SUM(M186:Q186)</f>
        <v>400</v>
      </c>
      <c r="T186" s="43" t="s">
        <v>56</v>
      </c>
      <c r="U186" s="43">
        <f t="shared" si="126"/>
        <v>400</v>
      </c>
      <c r="V186" s="40"/>
      <c r="W186" s="45"/>
    </row>
    <row r="187" spans="1:23" ht="15" x14ac:dyDescent="0.3">
      <c r="B187" s="41" t="s">
        <v>60</v>
      </c>
      <c r="C187" s="42">
        <f t="shared" si="127"/>
        <v>0</v>
      </c>
      <c r="D187" s="42">
        <f t="shared" si="127"/>
        <v>91</v>
      </c>
      <c r="E187" s="42">
        <f>E165+E176</f>
        <v>202</v>
      </c>
      <c r="F187" s="43" t="s">
        <v>56</v>
      </c>
      <c r="G187" s="42">
        <f>G165+G176</f>
        <v>24</v>
      </c>
      <c r="H187" s="43" t="s">
        <v>56</v>
      </c>
      <c r="I187" s="43">
        <f t="shared" si="128"/>
        <v>317</v>
      </c>
      <c r="J187" s="42">
        <f>J165+J176</f>
        <v>1056</v>
      </c>
      <c r="K187" s="43">
        <f t="shared" si="125"/>
        <v>1373</v>
      </c>
      <c r="L187" s="39"/>
      <c r="M187" s="42">
        <f t="shared" si="129"/>
        <v>0</v>
      </c>
      <c r="N187" s="42">
        <f t="shared" si="129"/>
        <v>2</v>
      </c>
      <c r="O187" s="42">
        <f>O165+O176</f>
        <v>0</v>
      </c>
      <c r="P187" s="43" t="s">
        <v>56</v>
      </c>
      <c r="Q187" s="42">
        <f>Q165+Q176</f>
        <v>0</v>
      </c>
      <c r="R187" s="43" t="s">
        <v>56</v>
      </c>
      <c r="S187" s="43">
        <f t="shared" ref="S187:S191" si="130">SUM(M187:Q187)</f>
        <v>2</v>
      </c>
      <c r="T187" s="42">
        <f>T165+T176</f>
        <v>29</v>
      </c>
      <c r="U187" s="43">
        <f t="shared" si="126"/>
        <v>31</v>
      </c>
      <c r="V187" s="40"/>
      <c r="W187" s="45"/>
    </row>
    <row r="188" spans="1:23" ht="15" x14ac:dyDescent="0.3">
      <c r="B188" s="41" t="s">
        <v>88</v>
      </c>
      <c r="C188" s="38">
        <f t="shared" si="127"/>
        <v>560</v>
      </c>
      <c r="D188" s="38">
        <f t="shared" si="127"/>
        <v>30</v>
      </c>
      <c r="E188" s="43" t="s">
        <v>56</v>
      </c>
      <c r="F188" s="43" t="s">
        <v>56</v>
      </c>
      <c r="G188" s="43" t="s">
        <v>56</v>
      </c>
      <c r="H188" s="43" t="s">
        <v>56</v>
      </c>
      <c r="I188" s="43">
        <f t="shared" si="128"/>
        <v>590</v>
      </c>
      <c r="J188" s="43" t="s">
        <v>56</v>
      </c>
      <c r="K188" s="43">
        <f t="shared" si="125"/>
        <v>590</v>
      </c>
      <c r="L188" s="39"/>
      <c r="M188" s="38">
        <f t="shared" si="129"/>
        <v>173</v>
      </c>
      <c r="N188" s="38">
        <f t="shared" si="129"/>
        <v>59</v>
      </c>
      <c r="O188" s="43" t="s">
        <v>56</v>
      </c>
      <c r="P188" s="43" t="s">
        <v>56</v>
      </c>
      <c r="Q188" s="43" t="s">
        <v>56</v>
      </c>
      <c r="R188" s="43" t="s">
        <v>56</v>
      </c>
      <c r="S188" s="43">
        <f t="shared" si="130"/>
        <v>232</v>
      </c>
      <c r="T188" s="43" t="s">
        <v>56</v>
      </c>
      <c r="U188" s="43">
        <f t="shared" si="126"/>
        <v>232</v>
      </c>
      <c r="V188" s="39"/>
      <c r="W188" s="45"/>
    </row>
    <row r="189" spans="1:23" ht="15" x14ac:dyDescent="0.3">
      <c r="B189" s="41" t="s">
        <v>89</v>
      </c>
      <c r="C189" s="38">
        <f t="shared" si="127"/>
        <v>9214</v>
      </c>
      <c r="D189" s="38">
        <f t="shared" si="127"/>
        <v>1864</v>
      </c>
      <c r="E189" s="43" t="s">
        <v>56</v>
      </c>
      <c r="F189" s="38">
        <f>F167+F178</f>
        <v>0</v>
      </c>
      <c r="G189" s="38">
        <f>G167+G178</f>
        <v>5584</v>
      </c>
      <c r="H189" s="38">
        <f>H167+H178</f>
        <v>7564</v>
      </c>
      <c r="I189" s="43">
        <f t="shared" si="128"/>
        <v>24226</v>
      </c>
      <c r="J189" s="43" t="s">
        <v>56</v>
      </c>
      <c r="K189" s="43">
        <f t="shared" si="125"/>
        <v>24226</v>
      </c>
      <c r="L189" s="39"/>
      <c r="M189" s="38">
        <f t="shared" si="129"/>
        <v>12145</v>
      </c>
      <c r="N189" s="38">
        <f t="shared" si="129"/>
        <v>1391</v>
      </c>
      <c r="O189" s="43" t="s">
        <v>56</v>
      </c>
      <c r="P189" s="38">
        <f>P167+P178</f>
        <v>0</v>
      </c>
      <c r="Q189" s="38">
        <f>Q167+Q178</f>
        <v>7845</v>
      </c>
      <c r="R189" s="43" t="s">
        <v>56</v>
      </c>
      <c r="S189" s="43">
        <f t="shared" si="130"/>
        <v>21381</v>
      </c>
      <c r="T189" s="43" t="s">
        <v>56</v>
      </c>
      <c r="U189" s="43">
        <f t="shared" si="126"/>
        <v>21381</v>
      </c>
      <c r="V189" s="40"/>
      <c r="W189" s="45"/>
    </row>
    <row r="190" spans="1:23" ht="15" x14ac:dyDescent="0.3">
      <c r="B190" s="41" t="s">
        <v>63</v>
      </c>
      <c r="C190" s="38">
        <f t="shared" si="127"/>
        <v>0</v>
      </c>
      <c r="D190" s="38">
        <f t="shared" si="127"/>
        <v>397</v>
      </c>
      <c r="E190" s="38">
        <f t="shared" si="127"/>
        <v>167</v>
      </c>
      <c r="F190" s="43" t="s">
        <v>56</v>
      </c>
      <c r="G190" s="38">
        <f t="shared" si="127"/>
        <v>458</v>
      </c>
      <c r="H190" s="43" t="s">
        <v>56</v>
      </c>
      <c r="I190" s="43">
        <f t="shared" si="128"/>
        <v>1022</v>
      </c>
      <c r="J190" s="38">
        <f>J168+J179</f>
        <v>4728</v>
      </c>
      <c r="K190" s="43">
        <f t="shared" si="125"/>
        <v>5750</v>
      </c>
      <c r="L190" s="55"/>
      <c r="M190" s="38">
        <f t="shared" si="129"/>
        <v>0</v>
      </c>
      <c r="N190" s="38">
        <f t="shared" si="129"/>
        <v>254</v>
      </c>
      <c r="O190" s="38">
        <f>O168+O179</f>
        <v>30</v>
      </c>
      <c r="P190" s="43" t="s">
        <v>56</v>
      </c>
      <c r="Q190" s="38">
        <f>Q168+Q179</f>
        <v>370</v>
      </c>
      <c r="R190" s="43" t="s">
        <v>56</v>
      </c>
      <c r="S190" s="43">
        <f t="shared" si="130"/>
        <v>654</v>
      </c>
      <c r="T190" s="38">
        <f>T168+T179</f>
        <v>4396</v>
      </c>
      <c r="U190" s="43">
        <f t="shared" si="126"/>
        <v>5050</v>
      </c>
      <c r="V190" s="39"/>
      <c r="W190" s="45"/>
    </row>
    <row r="191" spans="1:23" ht="15" x14ac:dyDescent="0.3">
      <c r="B191" s="41" t="s">
        <v>64</v>
      </c>
      <c r="C191" s="38">
        <f t="shared" si="127"/>
        <v>0</v>
      </c>
      <c r="D191" s="38">
        <f t="shared" si="127"/>
        <v>5</v>
      </c>
      <c r="E191" s="38">
        <f t="shared" si="127"/>
        <v>163</v>
      </c>
      <c r="F191" s="43" t="s">
        <v>56</v>
      </c>
      <c r="G191" s="38">
        <f t="shared" si="127"/>
        <v>314</v>
      </c>
      <c r="H191" s="43" t="s">
        <v>56</v>
      </c>
      <c r="I191" s="43">
        <f t="shared" si="128"/>
        <v>482</v>
      </c>
      <c r="J191" s="38">
        <f>J169+J180</f>
        <v>3484</v>
      </c>
      <c r="K191" s="43">
        <f t="shared" si="125"/>
        <v>3966</v>
      </c>
      <c r="L191" s="56"/>
      <c r="M191" s="38">
        <f t="shared" si="129"/>
        <v>0</v>
      </c>
      <c r="N191" s="38">
        <f t="shared" si="129"/>
        <v>34</v>
      </c>
      <c r="O191" s="38">
        <f>O169+O180</f>
        <v>56</v>
      </c>
      <c r="P191" s="43" t="s">
        <v>56</v>
      </c>
      <c r="Q191" s="38">
        <f>Q169+Q180</f>
        <v>229</v>
      </c>
      <c r="R191" s="43" t="s">
        <v>56</v>
      </c>
      <c r="S191" s="43">
        <f t="shared" si="130"/>
        <v>319</v>
      </c>
      <c r="T191" s="38">
        <f>T169+T180</f>
        <v>5752</v>
      </c>
      <c r="U191" s="43">
        <f t="shared" si="126"/>
        <v>6071</v>
      </c>
      <c r="V191" s="40"/>
      <c r="W191" s="45"/>
    </row>
    <row r="192" spans="1:23" ht="15.5" thickBot="1" x14ac:dyDescent="0.35">
      <c r="A192" s="30"/>
      <c r="B192" s="47" t="s">
        <v>103</v>
      </c>
      <c r="C192" s="48">
        <f t="shared" ref="C192:K192" si="131">SUM(C184:C191)</f>
        <v>9994</v>
      </c>
      <c r="D192" s="48">
        <f t="shared" si="131"/>
        <v>2472</v>
      </c>
      <c r="E192" s="48">
        <f t="shared" si="131"/>
        <v>532</v>
      </c>
      <c r="F192" s="48">
        <f t="shared" si="131"/>
        <v>0</v>
      </c>
      <c r="G192" s="48">
        <f t="shared" si="131"/>
        <v>6413</v>
      </c>
      <c r="H192" s="48">
        <f t="shared" si="131"/>
        <v>7564</v>
      </c>
      <c r="I192" s="48">
        <f t="shared" si="131"/>
        <v>26975</v>
      </c>
      <c r="J192" s="48">
        <f t="shared" si="131"/>
        <v>9268</v>
      </c>
      <c r="K192" s="48">
        <f t="shared" si="131"/>
        <v>36243</v>
      </c>
      <c r="L192" s="49"/>
      <c r="M192" s="48">
        <f t="shared" ref="M192:U192" si="132">SUM(M184:M191)</f>
        <v>13306</v>
      </c>
      <c r="N192" s="48">
        <f t="shared" si="132"/>
        <v>1896</v>
      </c>
      <c r="O192" s="48">
        <f t="shared" si="132"/>
        <v>86</v>
      </c>
      <c r="P192" s="48">
        <f t="shared" si="132"/>
        <v>0</v>
      </c>
      <c r="Q192" s="48">
        <f t="shared" si="132"/>
        <v>8669</v>
      </c>
      <c r="R192" s="48" t="s">
        <v>56</v>
      </c>
      <c r="S192" s="48">
        <f t="shared" si="132"/>
        <v>23957</v>
      </c>
      <c r="T192" s="48">
        <f t="shared" si="132"/>
        <v>11031</v>
      </c>
      <c r="U192" s="48">
        <f t="shared" si="132"/>
        <v>34988</v>
      </c>
      <c r="V192" s="39"/>
      <c r="W192" s="45"/>
    </row>
    <row r="193" spans="1:23" ht="15" x14ac:dyDescent="0.3">
      <c r="B193" s="46"/>
      <c r="C193" s="50"/>
      <c r="D193" s="50"/>
      <c r="E193" s="50"/>
      <c r="F193" s="50"/>
      <c r="G193" s="50"/>
      <c r="H193" s="51"/>
      <c r="I193" s="51"/>
      <c r="J193" s="50"/>
      <c r="K193" s="51"/>
      <c r="L193" s="52"/>
      <c r="M193" s="50"/>
      <c r="N193" s="50"/>
      <c r="O193" s="50"/>
      <c r="P193" s="50"/>
      <c r="Q193" s="50"/>
      <c r="R193" s="51"/>
      <c r="S193" s="51"/>
      <c r="T193" s="50"/>
      <c r="U193" s="43"/>
      <c r="V193" s="39"/>
    </row>
    <row r="194" spans="1:23" ht="17.25" customHeight="1" x14ac:dyDescent="0.3">
      <c r="A194" s="36" t="s">
        <v>104</v>
      </c>
      <c r="B194" s="37" t="s">
        <v>105</v>
      </c>
      <c r="C194" s="38"/>
      <c r="D194" s="38"/>
      <c r="E194" s="38"/>
      <c r="F194" s="38"/>
      <c r="G194" s="38"/>
      <c r="H194" s="38"/>
      <c r="I194" s="38"/>
      <c r="J194" s="38"/>
      <c r="K194" s="38"/>
      <c r="L194" s="39"/>
      <c r="M194" s="38"/>
      <c r="N194" s="38"/>
      <c r="O194" s="38"/>
      <c r="P194" s="38"/>
      <c r="Q194" s="38"/>
      <c r="R194" s="38"/>
      <c r="S194" s="38"/>
      <c r="T194" s="38"/>
      <c r="U194" s="38"/>
      <c r="V194" s="40"/>
    </row>
    <row r="195" spans="1:23" ht="15" x14ac:dyDescent="0.3">
      <c r="B195" s="41" t="s">
        <v>92</v>
      </c>
      <c r="C195" s="42">
        <v>0</v>
      </c>
      <c r="D195" s="38">
        <v>0</v>
      </c>
      <c r="E195" s="43" t="s">
        <v>56</v>
      </c>
      <c r="F195" s="43" t="s">
        <v>56</v>
      </c>
      <c r="G195" s="42">
        <v>0</v>
      </c>
      <c r="H195" s="43" t="s">
        <v>56</v>
      </c>
      <c r="I195" s="43">
        <f>SUM(C195:H195)</f>
        <v>0</v>
      </c>
      <c r="J195" s="43" t="s">
        <v>56</v>
      </c>
      <c r="K195" s="43">
        <f t="shared" ref="K195:K203" si="133">SUM(I195:J195)</f>
        <v>0</v>
      </c>
      <c r="L195" s="39"/>
      <c r="M195" s="42">
        <v>22</v>
      </c>
      <c r="N195" s="38">
        <v>0</v>
      </c>
      <c r="O195" s="43" t="s">
        <v>56</v>
      </c>
      <c r="P195" s="43" t="s">
        <v>56</v>
      </c>
      <c r="Q195" s="42">
        <v>0</v>
      </c>
      <c r="R195" s="43" t="s">
        <v>56</v>
      </c>
      <c r="S195" s="43">
        <f>SUM(M195:Q195)</f>
        <v>22</v>
      </c>
      <c r="T195" s="43" t="s">
        <v>56</v>
      </c>
      <c r="U195" s="43">
        <f>SUM(S195:T195)</f>
        <v>22</v>
      </c>
      <c r="V195" s="39"/>
      <c r="W195" s="45"/>
    </row>
    <row r="196" spans="1:23" ht="15" x14ac:dyDescent="0.3">
      <c r="B196" s="41" t="s">
        <v>82</v>
      </c>
      <c r="C196" s="42">
        <v>332</v>
      </c>
      <c r="D196" s="42">
        <v>0</v>
      </c>
      <c r="E196" s="43" t="s">
        <v>56</v>
      </c>
      <c r="F196" s="38">
        <v>0</v>
      </c>
      <c r="G196" s="42">
        <v>26</v>
      </c>
      <c r="H196" s="43" t="s">
        <v>56</v>
      </c>
      <c r="I196" s="43">
        <f>SUM(C196:H196)</f>
        <v>358</v>
      </c>
      <c r="J196" s="43" t="s">
        <v>56</v>
      </c>
      <c r="K196" s="43">
        <f t="shared" si="133"/>
        <v>358</v>
      </c>
      <c r="L196" s="39"/>
      <c r="M196" s="42">
        <v>1707</v>
      </c>
      <c r="N196" s="42">
        <v>13</v>
      </c>
      <c r="O196" s="43" t="s">
        <v>56</v>
      </c>
      <c r="P196" s="38">
        <v>0</v>
      </c>
      <c r="Q196" s="42">
        <v>342</v>
      </c>
      <c r="R196" s="43" t="s">
        <v>56</v>
      </c>
      <c r="S196" s="43">
        <f>SUM(M196:Q196)</f>
        <v>2062</v>
      </c>
      <c r="T196" s="43" t="s">
        <v>56</v>
      </c>
      <c r="U196" s="43">
        <f t="shared" ref="U196:U203" si="134">SUM(S196:T196)</f>
        <v>2062</v>
      </c>
      <c r="V196" s="39"/>
      <c r="W196" s="45"/>
    </row>
    <row r="197" spans="1:23" ht="15" x14ac:dyDescent="0.3">
      <c r="B197" s="41" t="s">
        <v>93</v>
      </c>
      <c r="C197" s="43" t="s">
        <v>56</v>
      </c>
      <c r="D197" s="43" t="s">
        <v>56</v>
      </c>
      <c r="E197" s="43" t="s">
        <v>56</v>
      </c>
      <c r="F197" s="43" t="s">
        <v>56</v>
      </c>
      <c r="G197" s="43" t="s">
        <v>56</v>
      </c>
      <c r="H197" s="43" t="s">
        <v>56</v>
      </c>
      <c r="I197" s="43" t="s">
        <v>56</v>
      </c>
      <c r="J197" s="38">
        <v>0</v>
      </c>
      <c r="K197" s="43">
        <f t="shared" si="133"/>
        <v>0</v>
      </c>
      <c r="L197" s="39"/>
      <c r="M197" s="43" t="s">
        <v>56</v>
      </c>
      <c r="N197" s="43" t="s">
        <v>56</v>
      </c>
      <c r="O197" s="43" t="s">
        <v>56</v>
      </c>
      <c r="P197" s="43" t="s">
        <v>56</v>
      </c>
      <c r="Q197" s="43" t="s">
        <v>56</v>
      </c>
      <c r="R197" s="43" t="s">
        <v>56</v>
      </c>
      <c r="S197" s="43" t="s">
        <v>56</v>
      </c>
      <c r="T197" s="38">
        <v>388</v>
      </c>
      <c r="U197" s="43">
        <f t="shared" si="134"/>
        <v>388</v>
      </c>
      <c r="V197" s="40"/>
      <c r="W197" s="45"/>
    </row>
    <row r="198" spans="1:23" ht="15" x14ac:dyDescent="0.3">
      <c r="B198" s="41" t="s">
        <v>99</v>
      </c>
      <c r="C198" s="38">
        <v>126</v>
      </c>
      <c r="D198" s="38">
        <v>56</v>
      </c>
      <c r="E198" s="43" t="s">
        <v>56</v>
      </c>
      <c r="F198" s="43" t="s">
        <v>56</v>
      </c>
      <c r="G198" s="38">
        <v>64</v>
      </c>
      <c r="H198" s="43" t="s">
        <v>56</v>
      </c>
      <c r="I198" s="43">
        <f t="shared" ref="I198:I203" si="135">SUM(C198:H198)</f>
        <v>246</v>
      </c>
      <c r="J198" s="43" t="s">
        <v>56</v>
      </c>
      <c r="K198" s="43">
        <f t="shared" si="133"/>
        <v>246</v>
      </c>
      <c r="L198" s="39"/>
      <c r="M198" s="38">
        <v>73</v>
      </c>
      <c r="N198" s="38">
        <v>0</v>
      </c>
      <c r="O198" s="43" t="s">
        <v>56</v>
      </c>
      <c r="P198" s="43" t="s">
        <v>56</v>
      </c>
      <c r="Q198" s="38">
        <v>0</v>
      </c>
      <c r="R198" s="43" t="s">
        <v>56</v>
      </c>
      <c r="S198" s="43">
        <f t="shared" ref="S198:S203" si="136">SUM(M198:Q198)</f>
        <v>73</v>
      </c>
      <c r="T198" s="43" t="s">
        <v>56</v>
      </c>
      <c r="U198" s="43">
        <f t="shared" si="134"/>
        <v>73</v>
      </c>
      <c r="V198" s="40"/>
      <c r="W198" s="45"/>
    </row>
    <row r="199" spans="1:23" ht="15" x14ac:dyDescent="0.3">
      <c r="B199" s="41" t="s">
        <v>58</v>
      </c>
      <c r="C199" s="44" t="s">
        <v>56</v>
      </c>
      <c r="D199" s="38">
        <v>0</v>
      </c>
      <c r="E199" s="38">
        <v>0</v>
      </c>
      <c r="F199" s="43" t="s">
        <v>56</v>
      </c>
      <c r="G199" s="38">
        <v>0</v>
      </c>
      <c r="H199" s="43" t="s">
        <v>56</v>
      </c>
      <c r="I199" s="43">
        <f t="shared" si="135"/>
        <v>0</v>
      </c>
      <c r="J199" s="38">
        <v>0</v>
      </c>
      <c r="K199" s="43">
        <f t="shared" si="133"/>
        <v>0</v>
      </c>
      <c r="L199" s="39"/>
      <c r="M199" s="43" t="s">
        <v>56</v>
      </c>
      <c r="N199" s="42">
        <v>0</v>
      </c>
      <c r="O199" s="42">
        <v>0</v>
      </c>
      <c r="P199" s="43" t="s">
        <v>56</v>
      </c>
      <c r="Q199" s="42">
        <v>0</v>
      </c>
      <c r="R199" s="43" t="s">
        <v>56</v>
      </c>
      <c r="S199" s="43">
        <f t="shared" si="136"/>
        <v>0</v>
      </c>
      <c r="T199" s="42">
        <v>89</v>
      </c>
      <c r="U199" s="43">
        <f t="shared" si="134"/>
        <v>89</v>
      </c>
      <c r="V199" s="39"/>
      <c r="W199" s="45"/>
    </row>
    <row r="200" spans="1:23" ht="15" x14ac:dyDescent="0.3">
      <c r="B200" s="41" t="s">
        <v>61</v>
      </c>
      <c r="C200" s="38">
        <v>0</v>
      </c>
      <c r="D200" s="38">
        <v>0</v>
      </c>
      <c r="E200" s="43" t="s">
        <v>56</v>
      </c>
      <c r="F200" s="43" t="s">
        <v>56</v>
      </c>
      <c r="G200" s="43" t="s">
        <v>56</v>
      </c>
      <c r="H200" s="43" t="s">
        <v>56</v>
      </c>
      <c r="I200" s="43">
        <f t="shared" si="135"/>
        <v>0</v>
      </c>
      <c r="J200" s="43" t="s">
        <v>56</v>
      </c>
      <c r="K200" s="43">
        <f t="shared" si="133"/>
        <v>0</v>
      </c>
      <c r="L200" s="39"/>
      <c r="M200" s="38">
        <v>69</v>
      </c>
      <c r="N200" s="38">
        <v>0</v>
      </c>
      <c r="O200" s="43" t="s">
        <v>56</v>
      </c>
      <c r="P200" s="43" t="s">
        <v>56</v>
      </c>
      <c r="Q200" s="43" t="s">
        <v>56</v>
      </c>
      <c r="R200" s="43" t="s">
        <v>56</v>
      </c>
      <c r="S200" s="43">
        <f t="shared" si="136"/>
        <v>69</v>
      </c>
      <c r="T200" s="43" t="s">
        <v>56</v>
      </c>
      <c r="U200" s="43">
        <f t="shared" si="134"/>
        <v>69</v>
      </c>
      <c r="V200" s="40"/>
      <c r="W200" s="45"/>
    </row>
    <row r="201" spans="1:23" ht="15" x14ac:dyDescent="0.3">
      <c r="B201" s="41" t="s">
        <v>89</v>
      </c>
      <c r="C201" s="42">
        <v>4725</v>
      </c>
      <c r="D201" s="38">
        <v>640</v>
      </c>
      <c r="E201" s="43" t="s">
        <v>56</v>
      </c>
      <c r="F201" s="38">
        <v>0</v>
      </c>
      <c r="G201" s="42">
        <v>3377</v>
      </c>
      <c r="H201" s="42">
        <v>2895</v>
      </c>
      <c r="I201" s="43">
        <f t="shared" si="135"/>
        <v>11637</v>
      </c>
      <c r="J201" s="43" t="s">
        <v>56</v>
      </c>
      <c r="K201" s="43">
        <f t="shared" si="133"/>
        <v>11637</v>
      </c>
      <c r="L201" s="39"/>
      <c r="M201" s="38">
        <v>4534</v>
      </c>
      <c r="N201" s="38">
        <v>325</v>
      </c>
      <c r="O201" s="43" t="s">
        <v>56</v>
      </c>
      <c r="P201" s="38">
        <v>0</v>
      </c>
      <c r="Q201" s="38">
        <v>2778</v>
      </c>
      <c r="R201" s="43" t="s">
        <v>56</v>
      </c>
      <c r="S201" s="43">
        <f t="shared" si="136"/>
        <v>7637</v>
      </c>
      <c r="T201" s="43" t="s">
        <v>56</v>
      </c>
      <c r="U201" s="43">
        <f t="shared" si="134"/>
        <v>7637</v>
      </c>
      <c r="V201" s="39"/>
      <c r="W201" s="45"/>
    </row>
    <row r="202" spans="1:23" ht="15" x14ac:dyDescent="0.3">
      <c r="B202" s="41" t="s">
        <v>63</v>
      </c>
      <c r="C202" s="43" t="s">
        <v>56</v>
      </c>
      <c r="D202" s="42">
        <v>148</v>
      </c>
      <c r="E202" s="38">
        <v>29</v>
      </c>
      <c r="F202" s="43" t="s">
        <v>56</v>
      </c>
      <c r="G202" s="42">
        <v>471</v>
      </c>
      <c r="H202" s="43" t="s">
        <v>56</v>
      </c>
      <c r="I202" s="43">
        <f t="shared" si="135"/>
        <v>648</v>
      </c>
      <c r="J202" s="42">
        <v>2776</v>
      </c>
      <c r="K202" s="43">
        <f t="shared" si="133"/>
        <v>3424</v>
      </c>
      <c r="L202" s="39"/>
      <c r="M202" s="43" t="s">
        <v>56</v>
      </c>
      <c r="N202" s="42">
        <v>157</v>
      </c>
      <c r="O202" s="38">
        <v>4</v>
      </c>
      <c r="P202" s="43" t="s">
        <v>56</v>
      </c>
      <c r="Q202" s="42">
        <v>102</v>
      </c>
      <c r="R202" s="43" t="s">
        <v>56</v>
      </c>
      <c r="S202" s="43">
        <f t="shared" si="136"/>
        <v>263</v>
      </c>
      <c r="T202" s="42">
        <v>2393</v>
      </c>
      <c r="U202" s="43">
        <f t="shared" si="134"/>
        <v>2656</v>
      </c>
      <c r="V202" s="40"/>
      <c r="W202" s="45"/>
    </row>
    <row r="203" spans="1:23" ht="15" x14ac:dyDescent="0.3">
      <c r="B203" s="41" t="s">
        <v>64</v>
      </c>
      <c r="C203" s="43" t="s">
        <v>56</v>
      </c>
      <c r="D203" s="42">
        <v>0</v>
      </c>
      <c r="E203" s="38">
        <v>28</v>
      </c>
      <c r="F203" s="43" t="s">
        <v>56</v>
      </c>
      <c r="G203" s="42">
        <v>133</v>
      </c>
      <c r="H203" s="43" t="s">
        <v>56</v>
      </c>
      <c r="I203" s="43">
        <f t="shared" si="135"/>
        <v>161</v>
      </c>
      <c r="J203" s="42">
        <v>2001</v>
      </c>
      <c r="K203" s="43">
        <f t="shared" si="133"/>
        <v>2162</v>
      </c>
      <c r="L203" s="39"/>
      <c r="M203" s="43" t="s">
        <v>56</v>
      </c>
      <c r="N203" s="42">
        <v>61</v>
      </c>
      <c r="O203" s="38">
        <v>16</v>
      </c>
      <c r="P203" s="43" t="s">
        <v>56</v>
      </c>
      <c r="Q203" s="42">
        <v>140</v>
      </c>
      <c r="R203" s="43" t="s">
        <v>56</v>
      </c>
      <c r="S203" s="43">
        <f t="shared" si="136"/>
        <v>217</v>
      </c>
      <c r="T203" s="42">
        <v>1843</v>
      </c>
      <c r="U203" s="43">
        <f t="shared" si="134"/>
        <v>2060</v>
      </c>
      <c r="V203" s="40"/>
      <c r="W203" s="45"/>
    </row>
    <row r="204" spans="1:23" ht="15" x14ac:dyDescent="0.3">
      <c r="B204" s="46" t="s">
        <v>106</v>
      </c>
      <c r="C204" s="43">
        <f t="shared" ref="C204:K204" si="137">SUM(C195:C203)</f>
        <v>5183</v>
      </c>
      <c r="D204" s="43">
        <f t="shared" si="137"/>
        <v>844</v>
      </c>
      <c r="E204" s="43">
        <f t="shared" si="137"/>
        <v>57</v>
      </c>
      <c r="F204" s="43">
        <f t="shared" si="137"/>
        <v>0</v>
      </c>
      <c r="G204" s="43">
        <f t="shared" si="137"/>
        <v>4071</v>
      </c>
      <c r="H204" s="43">
        <f t="shared" si="137"/>
        <v>2895</v>
      </c>
      <c r="I204" s="43">
        <f t="shared" si="137"/>
        <v>13050</v>
      </c>
      <c r="J204" s="43">
        <f t="shared" si="137"/>
        <v>4777</v>
      </c>
      <c r="K204" s="43">
        <f t="shared" si="137"/>
        <v>17827</v>
      </c>
      <c r="L204" s="39"/>
      <c r="M204" s="43">
        <f t="shared" ref="M204:U204" si="138">SUM(M195:M203)</f>
        <v>6405</v>
      </c>
      <c r="N204" s="43">
        <f t="shared" si="138"/>
        <v>556</v>
      </c>
      <c r="O204" s="43">
        <f t="shared" si="138"/>
        <v>20</v>
      </c>
      <c r="P204" s="43">
        <f t="shared" si="138"/>
        <v>0</v>
      </c>
      <c r="Q204" s="43">
        <f t="shared" si="138"/>
        <v>3362</v>
      </c>
      <c r="R204" s="43" t="s">
        <v>56</v>
      </c>
      <c r="S204" s="43">
        <f t="shared" si="138"/>
        <v>10343</v>
      </c>
      <c r="T204" s="43">
        <f t="shared" si="138"/>
        <v>4713</v>
      </c>
      <c r="U204" s="43">
        <f t="shared" si="138"/>
        <v>15056</v>
      </c>
      <c r="V204" s="39"/>
      <c r="W204" s="45"/>
    </row>
    <row r="206" spans="1:23" ht="17.25" customHeight="1" x14ac:dyDescent="0.3">
      <c r="A206" s="36"/>
      <c r="B206" s="37" t="s">
        <v>107</v>
      </c>
      <c r="C206" s="38"/>
      <c r="D206" s="38"/>
      <c r="E206" s="38"/>
      <c r="F206" s="38"/>
      <c r="G206" s="38"/>
      <c r="H206" s="38"/>
      <c r="I206" s="38"/>
      <c r="J206" s="38"/>
      <c r="K206" s="38"/>
      <c r="L206" s="39"/>
      <c r="M206" s="38"/>
      <c r="N206" s="38"/>
      <c r="O206" s="38"/>
      <c r="P206" s="38"/>
      <c r="Q206" s="38"/>
      <c r="R206" s="38"/>
      <c r="S206" s="38"/>
      <c r="T206" s="38"/>
      <c r="U206" s="38"/>
      <c r="V206" s="40"/>
    </row>
    <row r="207" spans="1:23" ht="15" x14ac:dyDescent="0.3">
      <c r="B207" s="41" t="s">
        <v>92</v>
      </c>
      <c r="C207" s="42">
        <v>0</v>
      </c>
      <c r="D207" s="38">
        <v>0</v>
      </c>
      <c r="E207" s="43" t="s">
        <v>56</v>
      </c>
      <c r="F207" s="43" t="s">
        <v>56</v>
      </c>
      <c r="G207" s="42">
        <v>0</v>
      </c>
      <c r="H207" s="43" t="s">
        <v>56</v>
      </c>
      <c r="I207" s="43">
        <f>SUM(C207:H207)</f>
        <v>0</v>
      </c>
      <c r="J207" s="43" t="s">
        <v>56</v>
      </c>
      <c r="K207" s="43">
        <f t="shared" ref="K207:K215" si="139">SUM(I207:J207)</f>
        <v>0</v>
      </c>
      <c r="L207" s="39"/>
      <c r="M207" s="42">
        <v>0</v>
      </c>
      <c r="N207" s="38">
        <v>0</v>
      </c>
      <c r="O207" s="43" t="s">
        <v>56</v>
      </c>
      <c r="P207" s="43" t="s">
        <v>56</v>
      </c>
      <c r="Q207" s="42">
        <v>0</v>
      </c>
      <c r="R207" s="43" t="s">
        <v>56</v>
      </c>
      <c r="S207" s="43">
        <f>SUM(M207:Q207)</f>
        <v>0</v>
      </c>
      <c r="T207" s="43" t="s">
        <v>56</v>
      </c>
      <c r="U207" s="43">
        <f>SUM(S207:T207)</f>
        <v>0</v>
      </c>
      <c r="V207" s="39"/>
      <c r="W207" s="45"/>
    </row>
    <row r="208" spans="1:23" ht="15" x14ac:dyDescent="0.3">
      <c r="B208" s="41" t="s">
        <v>82</v>
      </c>
      <c r="C208" s="42">
        <v>235</v>
      </c>
      <c r="D208" s="42">
        <v>3</v>
      </c>
      <c r="E208" s="43" t="s">
        <v>56</v>
      </c>
      <c r="F208" s="38">
        <v>0</v>
      </c>
      <c r="G208" s="42">
        <v>61</v>
      </c>
      <c r="H208" s="43" t="s">
        <v>56</v>
      </c>
      <c r="I208" s="43">
        <f>SUM(C208:H208)</f>
        <v>299</v>
      </c>
      <c r="J208" s="43" t="s">
        <v>56</v>
      </c>
      <c r="K208" s="43">
        <f t="shared" si="139"/>
        <v>299</v>
      </c>
      <c r="L208" s="39"/>
      <c r="M208" s="42">
        <v>1300</v>
      </c>
      <c r="N208" s="42">
        <v>1</v>
      </c>
      <c r="O208" s="43" t="s">
        <v>56</v>
      </c>
      <c r="P208" s="38">
        <v>0</v>
      </c>
      <c r="Q208" s="42">
        <v>316</v>
      </c>
      <c r="R208" s="43" t="s">
        <v>56</v>
      </c>
      <c r="S208" s="43">
        <f>SUM(M208:Q208)</f>
        <v>1617</v>
      </c>
      <c r="T208" s="43" t="s">
        <v>56</v>
      </c>
      <c r="U208" s="43">
        <f t="shared" ref="U208:U215" si="140">SUM(S208:T208)</f>
        <v>1617</v>
      </c>
      <c r="V208" s="39"/>
      <c r="W208" s="45"/>
    </row>
    <row r="209" spans="1:23" ht="15" x14ac:dyDescent="0.3">
      <c r="B209" s="41" t="s">
        <v>93</v>
      </c>
      <c r="C209" s="43" t="s">
        <v>56</v>
      </c>
      <c r="D209" s="43" t="s">
        <v>56</v>
      </c>
      <c r="E209" s="43" t="s">
        <v>56</v>
      </c>
      <c r="F209" s="43" t="s">
        <v>56</v>
      </c>
      <c r="G209" s="43" t="s">
        <v>56</v>
      </c>
      <c r="H209" s="43" t="s">
        <v>56</v>
      </c>
      <c r="I209" s="43" t="s">
        <v>56</v>
      </c>
      <c r="J209" s="38">
        <v>0</v>
      </c>
      <c r="K209" s="43">
        <f t="shared" si="139"/>
        <v>0</v>
      </c>
      <c r="L209" s="39"/>
      <c r="M209" s="43" t="s">
        <v>56</v>
      </c>
      <c r="N209" s="43" t="s">
        <v>56</v>
      </c>
      <c r="O209" s="43" t="s">
        <v>56</v>
      </c>
      <c r="P209" s="43" t="s">
        <v>56</v>
      </c>
      <c r="Q209" s="43" t="s">
        <v>56</v>
      </c>
      <c r="R209" s="43" t="s">
        <v>56</v>
      </c>
      <c r="S209" s="43" t="s">
        <v>56</v>
      </c>
      <c r="T209" s="38">
        <v>243</v>
      </c>
      <c r="U209" s="43">
        <f t="shared" si="140"/>
        <v>243</v>
      </c>
      <c r="V209" s="40"/>
      <c r="W209" s="45"/>
    </row>
    <row r="210" spans="1:23" ht="15" x14ac:dyDescent="0.3">
      <c r="B210" s="41" t="s">
        <v>99</v>
      </c>
      <c r="C210" s="38">
        <v>190</v>
      </c>
      <c r="D210" s="38">
        <v>64</v>
      </c>
      <c r="E210" s="43" t="s">
        <v>56</v>
      </c>
      <c r="F210" s="43" t="s">
        <v>56</v>
      </c>
      <c r="G210" s="38">
        <v>52</v>
      </c>
      <c r="H210" s="43" t="s">
        <v>56</v>
      </c>
      <c r="I210" s="43">
        <f t="shared" ref="I210:I215" si="141">SUM(C210:H210)</f>
        <v>306</v>
      </c>
      <c r="J210" s="43" t="s">
        <v>56</v>
      </c>
      <c r="K210" s="43">
        <f t="shared" si="139"/>
        <v>306</v>
      </c>
      <c r="L210" s="39"/>
      <c r="M210" s="38">
        <v>132</v>
      </c>
      <c r="N210" s="38">
        <v>53</v>
      </c>
      <c r="O210" s="43" t="s">
        <v>56</v>
      </c>
      <c r="P210" s="43" t="s">
        <v>56</v>
      </c>
      <c r="Q210" s="38">
        <v>15</v>
      </c>
      <c r="R210" s="43" t="s">
        <v>56</v>
      </c>
      <c r="S210" s="43">
        <f t="shared" ref="S210:S215" si="142">SUM(M210:Q210)</f>
        <v>200</v>
      </c>
      <c r="T210" s="43" t="s">
        <v>56</v>
      </c>
      <c r="U210" s="43">
        <f t="shared" si="140"/>
        <v>200</v>
      </c>
      <c r="V210" s="40"/>
      <c r="W210" s="45"/>
    </row>
    <row r="211" spans="1:23" ht="15" x14ac:dyDescent="0.3">
      <c r="B211" s="41" t="s">
        <v>58</v>
      </c>
      <c r="C211" s="44" t="s">
        <v>56</v>
      </c>
      <c r="D211" s="38">
        <v>0</v>
      </c>
      <c r="E211" s="38">
        <v>0</v>
      </c>
      <c r="F211" s="43" t="s">
        <v>56</v>
      </c>
      <c r="G211" s="38">
        <v>0</v>
      </c>
      <c r="H211" s="43" t="s">
        <v>56</v>
      </c>
      <c r="I211" s="43">
        <f t="shared" si="141"/>
        <v>0</v>
      </c>
      <c r="J211" s="38">
        <v>0</v>
      </c>
      <c r="K211" s="43">
        <f t="shared" si="139"/>
        <v>0</v>
      </c>
      <c r="L211" s="39"/>
      <c r="M211" s="43" t="s">
        <v>56</v>
      </c>
      <c r="N211" s="42">
        <v>0</v>
      </c>
      <c r="O211" s="42">
        <v>0</v>
      </c>
      <c r="P211" s="43" t="s">
        <v>56</v>
      </c>
      <c r="Q211" s="42">
        <v>0</v>
      </c>
      <c r="R211" s="43" t="s">
        <v>56</v>
      </c>
      <c r="S211" s="43">
        <f t="shared" si="142"/>
        <v>0</v>
      </c>
      <c r="T211" s="42">
        <v>24</v>
      </c>
      <c r="U211" s="43">
        <f t="shared" si="140"/>
        <v>24</v>
      </c>
      <c r="V211" s="39"/>
      <c r="W211" s="45"/>
    </row>
    <row r="212" spans="1:23" ht="15" x14ac:dyDescent="0.3">
      <c r="B212" s="41" t="s">
        <v>88</v>
      </c>
      <c r="C212" s="38">
        <v>230</v>
      </c>
      <c r="D212" s="38">
        <v>0</v>
      </c>
      <c r="E212" s="43" t="s">
        <v>56</v>
      </c>
      <c r="F212" s="43" t="s">
        <v>56</v>
      </c>
      <c r="G212" s="43" t="s">
        <v>56</v>
      </c>
      <c r="H212" s="43" t="s">
        <v>56</v>
      </c>
      <c r="I212" s="43">
        <f t="shared" si="141"/>
        <v>230</v>
      </c>
      <c r="J212" s="43" t="s">
        <v>56</v>
      </c>
      <c r="K212" s="43">
        <f t="shared" si="139"/>
        <v>230</v>
      </c>
      <c r="L212" s="39"/>
      <c r="M212" s="38">
        <v>87</v>
      </c>
      <c r="N212" s="38">
        <v>0</v>
      </c>
      <c r="O212" s="43" t="s">
        <v>56</v>
      </c>
      <c r="P212" s="43" t="s">
        <v>56</v>
      </c>
      <c r="Q212" s="43" t="s">
        <v>56</v>
      </c>
      <c r="R212" s="43" t="s">
        <v>56</v>
      </c>
      <c r="S212" s="43">
        <f t="shared" si="142"/>
        <v>87</v>
      </c>
      <c r="T212" s="43" t="s">
        <v>56</v>
      </c>
      <c r="U212" s="43">
        <f t="shared" si="140"/>
        <v>87</v>
      </c>
      <c r="V212" s="40"/>
      <c r="W212" s="45"/>
    </row>
    <row r="213" spans="1:23" ht="15" x14ac:dyDescent="0.3">
      <c r="B213" s="41" t="s">
        <v>89</v>
      </c>
      <c r="C213" s="42">
        <v>10437</v>
      </c>
      <c r="D213" s="38">
        <v>1562</v>
      </c>
      <c r="E213" s="43" t="s">
        <v>56</v>
      </c>
      <c r="F213" s="38">
        <v>0</v>
      </c>
      <c r="G213" s="42">
        <v>6230</v>
      </c>
      <c r="H213" s="42">
        <v>1843</v>
      </c>
      <c r="I213" s="43">
        <f t="shared" si="141"/>
        <v>20072</v>
      </c>
      <c r="J213" s="43" t="s">
        <v>56</v>
      </c>
      <c r="K213" s="43">
        <f t="shared" si="139"/>
        <v>20072</v>
      </c>
      <c r="L213" s="39"/>
      <c r="M213" s="38">
        <v>8939</v>
      </c>
      <c r="N213" s="38">
        <v>513</v>
      </c>
      <c r="O213" s="43" t="s">
        <v>56</v>
      </c>
      <c r="P213" s="38">
        <v>0</v>
      </c>
      <c r="Q213" s="38">
        <v>5729</v>
      </c>
      <c r="R213" s="43" t="s">
        <v>56</v>
      </c>
      <c r="S213" s="43">
        <f t="shared" si="142"/>
        <v>15181</v>
      </c>
      <c r="T213" s="43" t="s">
        <v>56</v>
      </c>
      <c r="U213" s="43">
        <f t="shared" si="140"/>
        <v>15181</v>
      </c>
      <c r="V213" s="39"/>
      <c r="W213" s="45"/>
    </row>
    <row r="214" spans="1:23" ht="15" x14ac:dyDescent="0.3">
      <c r="B214" s="41" t="s">
        <v>63</v>
      </c>
      <c r="C214" s="43" t="s">
        <v>56</v>
      </c>
      <c r="D214" s="42">
        <v>250</v>
      </c>
      <c r="E214" s="38">
        <v>69</v>
      </c>
      <c r="F214" s="43" t="s">
        <v>56</v>
      </c>
      <c r="G214" s="42">
        <v>517</v>
      </c>
      <c r="H214" s="43" t="s">
        <v>56</v>
      </c>
      <c r="I214" s="43">
        <f t="shared" si="141"/>
        <v>836</v>
      </c>
      <c r="J214" s="42">
        <v>4897</v>
      </c>
      <c r="K214" s="43">
        <f t="shared" si="139"/>
        <v>5733</v>
      </c>
      <c r="L214" s="39"/>
      <c r="M214" s="43" t="s">
        <v>56</v>
      </c>
      <c r="N214" s="42">
        <v>335</v>
      </c>
      <c r="O214" s="38">
        <v>18</v>
      </c>
      <c r="P214" s="43" t="s">
        <v>56</v>
      </c>
      <c r="Q214" s="42">
        <v>239</v>
      </c>
      <c r="R214" s="43" t="s">
        <v>56</v>
      </c>
      <c r="S214" s="43">
        <f t="shared" si="142"/>
        <v>592</v>
      </c>
      <c r="T214" s="42">
        <v>3874</v>
      </c>
      <c r="U214" s="43">
        <f t="shared" si="140"/>
        <v>4466</v>
      </c>
      <c r="V214" s="40"/>
      <c r="W214" s="45"/>
    </row>
    <row r="215" spans="1:23" ht="15" x14ac:dyDescent="0.3">
      <c r="B215" s="41" t="s">
        <v>64</v>
      </c>
      <c r="C215" s="43" t="s">
        <v>56</v>
      </c>
      <c r="D215" s="42">
        <v>47</v>
      </c>
      <c r="E215" s="38">
        <v>26</v>
      </c>
      <c r="F215" s="43" t="s">
        <v>56</v>
      </c>
      <c r="G215" s="42">
        <v>58</v>
      </c>
      <c r="H215" s="43" t="s">
        <v>56</v>
      </c>
      <c r="I215" s="43">
        <f t="shared" si="141"/>
        <v>131</v>
      </c>
      <c r="J215" s="42">
        <v>2184</v>
      </c>
      <c r="K215" s="43">
        <f t="shared" si="139"/>
        <v>2315</v>
      </c>
      <c r="L215" s="39"/>
      <c r="M215" s="43" t="s">
        <v>56</v>
      </c>
      <c r="N215" s="42">
        <v>16</v>
      </c>
      <c r="O215" s="38">
        <v>79</v>
      </c>
      <c r="P215" s="43" t="s">
        <v>56</v>
      </c>
      <c r="Q215" s="42">
        <v>98</v>
      </c>
      <c r="R215" s="43" t="s">
        <v>56</v>
      </c>
      <c r="S215" s="43">
        <f t="shared" si="142"/>
        <v>193</v>
      </c>
      <c r="T215" s="42">
        <v>3436</v>
      </c>
      <c r="U215" s="43">
        <f t="shared" si="140"/>
        <v>3629</v>
      </c>
      <c r="V215" s="40"/>
      <c r="W215" s="45"/>
    </row>
    <row r="216" spans="1:23" ht="15" x14ac:dyDescent="0.3">
      <c r="B216" s="46" t="s">
        <v>108</v>
      </c>
      <c r="C216" s="43">
        <f t="shared" ref="C216:K216" si="143">SUM(C207:C215)</f>
        <v>11092</v>
      </c>
      <c r="D216" s="43">
        <f t="shared" si="143"/>
        <v>1926</v>
      </c>
      <c r="E216" s="43">
        <f t="shared" si="143"/>
        <v>95</v>
      </c>
      <c r="F216" s="43">
        <f t="shared" si="143"/>
        <v>0</v>
      </c>
      <c r="G216" s="43">
        <f t="shared" si="143"/>
        <v>6918</v>
      </c>
      <c r="H216" s="43">
        <f t="shared" si="143"/>
        <v>1843</v>
      </c>
      <c r="I216" s="43">
        <f t="shared" si="143"/>
        <v>21874</v>
      </c>
      <c r="J216" s="43">
        <f t="shared" si="143"/>
        <v>7081</v>
      </c>
      <c r="K216" s="43">
        <f t="shared" si="143"/>
        <v>28955</v>
      </c>
      <c r="L216" s="39"/>
      <c r="M216" s="43">
        <f t="shared" ref="M216:U216" si="144">SUM(M207:M215)</f>
        <v>10458</v>
      </c>
      <c r="N216" s="43">
        <f t="shared" si="144"/>
        <v>918</v>
      </c>
      <c r="O216" s="43">
        <f t="shared" si="144"/>
        <v>97</v>
      </c>
      <c r="P216" s="43">
        <f t="shared" si="144"/>
        <v>0</v>
      </c>
      <c r="Q216" s="43">
        <f t="shared" si="144"/>
        <v>6397</v>
      </c>
      <c r="R216" s="43" t="s">
        <v>56</v>
      </c>
      <c r="S216" s="43">
        <f t="shared" si="144"/>
        <v>17870</v>
      </c>
      <c r="T216" s="43">
        <f t="shared" si="144"/>
        <v>7577</v>
      </c>
      <c r="U216" s="43">
        <f t="shared" si="144"/>
        <v>25447</v>
      </c>
      <c r="V216" s="39"/>
      <c r="W216" s="45"/>
    </row>
    <row r="218" spans="1:23" ht="17.25" customHeight="1" x14ac:dyDescent="0.3">
      <c r="A218" s="36"/>
      <c r="B218" s="37" t="s">
        <v>104</v>
      </c>
      <c r="C218" s="38"/>
      <c r="D218" s="38"/>
      <c r="E218" s="38"/>
      <c r="F218" s="38"/>
      <c r="G218" s="38"/>
      <c r="H218" s="38"/>
      <c r="I218" s="38"/>
      <c r="J218" s="38"/>
      <c r="K218" s="38"/>
      <c r="L218" s="39"/>
      <c r="M218" s="38"/>
      <c r="N218" s="38"/>
      <c r="O218" s="38"/>
      <c r="P218" s="38"/>
      <c r="Q218" s="38"/>
      <c r="R218" s="38"/>
      <c r="S218" s="38"/>
      <c r="T218" s="38"/>
      <c r="U218" s="38"/>
      <c r="V218" s="40"/>
    </row>
    <row r="219" spans="1:23" ht="15" x14ac:dyDescent="0.3">
      <c r="B219" s="41" t="s">
        <v>92</v>
      </c>
      <c r="C219" s="42">
        <f>C195+C207</f>
        <v>0</v>
      </c>
      <c r="D219" s="42">
        <f>D195+D207</f>
        <v>0</v>
      </c>
      <c r="E219" s="43" t="s">
        <v>56</v>
      </c>
      <c r="F219" s="43" t="s">
        <v>56</v>
      </c>
      <c r="G219" s="42">
        <f>G195+G207</f>
        <v>0</v>
      </c>
      <c r="H219" s="43" t="s">
        <v>56</v>
      </c>
      <c r="I219" s="43">
        <f>SUM(C219:H219)</f>
        <v>0</v>
      </c>
      <c r="J219" s="43" t="s">
        <v>56</v>
      </c>
      <c r="K219" s="43">
        <f t="shared" ref="K219:K227" si="145">SUM(I219:J219)</f>
        <v>0</v>
      </c>
      <c r="L219" s="39"/>
      <c r="M219" s="42">
        <f>M195+M207</f>
        <v>22</v>
      </c>
      <c r="N219" s="42">
        <f>N195+N207</f>
        <v>0</v>
      </c>
      <c r="O219" s="43" t="s">
        <v>56</v>
      </c>
      <c r="P219" s="43" t="s">
        <v>56</v>
      </c>
      <c r="Q219" s="42">
        <f>Q195+Q207</f>
        <v>0</v>
      </c>
      <c r="R219" s="43" t="s">
        <v>56</v>
      </c>
      <c r="S219" s="43">
        <f>SUM(M219:Q219)</f>
        <v>22</v>
      </c>
      <c r="T219" s="43" t="s">
        <v>56</v>
      </c>
      <c r="U219" s="43">
        <f>SUM(S219:T219)</f>
        <v>22</v>
      </c>
      <c r="V219" s="39"/>
      <c r="W219" s="45"/>
    </row>
    <row r="220" spans="1:23" ht="15" x14ac:dyDescent="0.3">
      <c r="B220" s="41" t="s">
        <v>82</v>
      </c>
      <c r="C220" s="42">
        <f>C196+C208</f>
        <v>567</v>
      </c>
      <c r="D220" s="42">
        <f>D196+D208</f>
        <v>3</v>
      </c>
      <c r="E220" s="43" t="s">
        <v>56</v>
      </c>
      <c r="F220" s="42">
        <f>F196+F208</f>
        <v>0</v>
      </c>
      <c r="G220" s="42">
        <f>G196+G208</f>
        <v>87</v>
      </c>
      <c r="H220" s="43" t="s">
        <v>56</v>
      </c>
      <c r="I220" s="43">
        <f>SUM(C220:H220)</f>
        <v>657</v>
      </c>
      <c r="J220" s="43" t="s">
        <v>56</v>
      </c>
      <c r="K220" s="43">
        <f t="shared" si="145"/>
        <v>657</v>
      </c>
      <c r="L220" s="39"/>
      <c r="M220" s="42">
        <f>M196+M208</f>
        <v>3007</v>
      </c>
      <c r="N220" s="42">
        <f>N196+N208</f>
        <v>14</v>
      </c>
      <c r="O220" s="43" t="s">
        <v>56</v>
      </c>
      <c r="P220" s="42">
        <f>P196+P208</f>
        <v>0</v>
      </c>
      <c r="Q220" s="42">
        <f>Q196+Q208</f>
        <v>658</v>
      </c>
      <c r="R220" s="43" t="s">
        <v>56</v>
      </c>
      <c r="S220" s="43">
        <f>SUM(M220:Q220)</f>
        <v>3679</v>
      </c>
      <c r="T220" s="43" t="s">
        <v>56</v>
      </c>
      <c r="U220" s="43">
        <f t="shared" ref="U220:U227" si="146">SUM(S220:T220)</f>
        <v>3679</v>
      </c>
      <c r="V220" s="39"/>
      <c r="W220" s="45"/>
    </row>
    <row r="221" spans="1:23" ht="15" x14ac:dyDescent="0.3">
      <c r="B221" s="41" t="s">
        <v>93</v>
      </c>
      <c r="C221" s="43" t="s">
        <v>56</v>
      </c>
      <c r="D221" s="43" t="s">
        <v>56</v>
      </c>
      <c r="E221" s="43" t="s">
        <v>56</v>
      </c>
      <c r="F221" s="43" t="s">
        <v>56</v>
      </c>
      <c r="G221" s="43" t="s">
        <v>56</v>
      </c>
      <c r="H221" s="43" t="s">
        <v>56</v>
      </c>
      <c r="I221" s="43" t="s">
        <v>56</v>
      </c>
      <c r="J221" s="42">
        <f>J197+J209</f>
        <v>0</v>
      </c>
      <c r="K221" s="43">
        <f t="shared" si="145"/>
        <v>0</v>
      </c>
      <c r="L221" s="39"/>
      <c r="M221" s="43" t="s">
        <v>56</v>
      </c>
      <c r="N221" s="43" t="s">
        <v>56</v>
      </c>
      <c r="O221" s="43" t="s">
        <v>56</v>
      </c>
      <c r="P221" s="43" t="s">
        <v>56</v>
      </c>
      <c r="Q221" s="43" t="s">
        <v>56</v>
      </c>
      <c r="R221" s="43" t="s">
        <v>56</v>
      </c>
      <c r="S221" s="43" t="s">
        <v>56</v>
      </c>
      <c r="T221" s="42">
        <f>T197+T209</f>
        <v>631</v>
      </c>
      <c r="U221" s="43">
        <f t="shared" si="146"/>
        <v>631</v>
      </c>
      <c r="V221" s="40"/>
      <c r="W221" s="45"/>
    </row>
    <row r="222" spans="1:23" ht="15" x14ac:dyDescent="0.3">
      <c r="B222" s="41" t="s">
        <v>99</v>
      </c>
      <c r="C222" s="42">
        <f>C198+C210</f>
        <v>316</v>
      </c>
      <c r="D222" s="42">
        <f>D198+D210</f>
        <v>120</v>
      </c>
      <c r="E222" s="43" t="s">
        <v>56</v>
      </c>
      <c r="F222" s="43" t="s">
        <v>56</v>
      </c>
      <c r="G222" s="42">
        <f t="shared" ref="F222:G227" si="147">G198+G210</f>
        <v>116</v>
      </c>
      <c r="H222" s="43" t="s">
        <v>56</v>
      </c>
      <c r="I222" s="43">
        <f t="shared" ref="I222:I227" si="148">SUM(C222:H222)</f>
        <v>552</v>
      </c>
      <c r="J222" s="43" t="s">
        <v>56</v>
      </c>
      <c r="K222" s="43">
        <f t="shared" si="145"/>
        <v>552</v>
      </c>
      <c r="L222" s="39"/>
      <c r="M222" s="42">
        <f>M198+M210</f>
        <v>205</v>
      </c>
      <c r="N222" s="42">
        <f>N198+N210</f>
        <v>53</v>
      </c>
      <c r="O222" s="43" t="s">
        <v>56</v>
      </c>
      <c r="P222" s="43" t="s">
        <v>56</v>
      </c>
      <c r="Q222" s="42">
        <f t="shared" ref="Q222:Q227" si="149">Q198+Q210</f>
        <v>15</v>
      </c>
      <c r="R222" s="43" t="s">
        <v>56</v>
      </c>
      <c r="S222" s="43">
        <f t="shared" ref="S222:S227" si="150">SUM(M222:Q222)</f>
        <v>273</v>
      </c>
      <c r="T222" s="43" t="s">
        <v>56</v>
      </c>
      <c r="U222" s="43">
        <f t="shared" si="146"/>
        <v>273</v>
      </c>
      <c r="V222" s="40"/>
      <c r="W222" s="45"/>
    </row>
    <row r="223" spans="1:23" ht="15" x14ac:dyDescent="0.3">
      <c r="B223" s="41" t="s">
        <v>58</v>
      </c>
      <c r="C223" s="44" t="s">
        <v>56</v>
      </c>
      <c r="D223" s="42">
        <f>D199+D211</f>
        <v>0</v>
      </c>
      <c r="E223" s="42">
        <f>E199+E211</f>
        <v>0</v>
      </c>
      <c r="F223" s="43" t="s">
        <v>56</v>
      </c>
      <c r="G223" s="42">
        <f t="shared" si="147"/>
        <v>0</v>
      </c>
      <c r="H223" s="43" t="s">
        <v>56</v>
      </c>
      <c r="I223" s="43">
        <f t="shared" si="148"/>
        <v>0</v>
      </c>
      <c r="J223" s="42">
        <f>J199+J211</f>
        <v>0</v>
      </c>
      <c r="K223" s="43">
        <f t="shared" si="145"/>
        <v>0</v>
      </c>
      <c r="L223" s="39"/>
      <c r="M223" s="43" t="s">
        <v>56</v>
      </c>
      <c r="N223" s="42">
        <f>N199+N211</f>
        <v>0</v>
      </c>
      <c r="O223" s="42">
        <f>O199+O211</f>
        <v>0</v>
      </c>
      <c r="P223" s="43" t="s">
        <v>56</v>
      </c>
      <c r="Q223" s="42">
        <f t="shared" si="149"/>
        <v>0</v>
      </c>
      <c r="R223" s="43" t="s">
        <v>56</v>
      </c>
      <c r="S223" s="43">
        <f t="shared" si="150"/>
        <v>0</v>
      </c>
      <c r="T223" s="42">
        <f>T199+T211</f>
        <v>113</v>
      </c>
      <c r="U223" s="43">
        <f t="shared" si="146"/>
        <v>113</v>
      </c>
      <c r="V223" s="39"/>
      <c r="W223" s="45"/>
    </row>
    <row r="224" spans="1:23" ht="15" x14ac:dyDescent="0.3">
      <c r="B224" s="41" t="s">
        <v>88</v>
      </c>
      <c r="C224" s="42">
        <f>C200+C212</f>
        <v>230</v>
      </c>
      <c r="D224" s="42">
        <f>D200+D212</f>
        <v>0</v>
      </c>
      <c r="E224" s="43" t="s">
        <v>56</v>
      </c>
      <c r="F224" s="43" t="s">
        <v>56</v>
      </c>
      <c r="G224" s="43" t="s">
        <v>56</v>
      </c>
      <c r="H224" s="43" t="s">
        <v>56</v>
      </c>
      <c r="I224" s="43">
        <f t="shared" si="148"/>
        <v>230</v>
      </c>
      <c r="J224" s="43" t="s">
        <v>56</v>
      </c>
      <c r="K224" s="43">
        <f t="shared" si="145"/>
        <v>230</v>
      </c>
      <c r="L224" s="39"/>
      <c r="M224" s="42">
        <f>M200+M212</f>
        <v>156</v>
      </c>
      <c r="N224" s="42">
        <f>N200+N212</f>
        <v>0</v>
      </c>
      <c r="O224" s="43" t="s">
        <v>56</v>
      </c>
      <c r="P224" s="43" t="s">
        <v>56</v>
      </c>
      <c r="Q224" s="43" t="s">
        <v>56</v>
      </c>
      <c r="R224" s="43" t="s">
        <v>56</v>
      </c>
      <c r="S224" s="43">
        <f t="shared" si="150"/>
        <v>156</v>
      </c>
      <c r="T224" s="43" t="s">
        <v>56</v>
      </c>
      <c r="U224" s="43">
        <f t="shared" si="146"/>
        <v>156</v>
      </c>
      <c r="V224" s="40"/>
      <c r="W224" s="45"/>
    </row>
    <row r="225" spans="1:23" ht="15" x14ac:dyDescent="0.3">
      <c r="B225" s="41" t="s">
        <v>89</v>
      </c>
      <c r="C225" s="42">
        <f>C201+C213</f>
        <v>15162</v>
      </c>
      <c r="D225" s="42">
        <f>D201+D213</f>
        <v>2202</v>
      </c>
      <c r="E225" s="43" t="s">
        <v>56</v>
      </c>
      <c r="F225" s="42">
        <f t="shared" si="147"/>
        <v>0</v>
      </c>
      <c r="G225" s="42">
        <f t="shared" si="147"/>
        <v>9607</v>
      </c>
      <c r="H225" s="42">
        <f>H201+H213</f>
        <v>4738</v>
      </c>
      <c r="I225" s="43">
        <f t="shared" si="148"/>
        <v>31709</v>
      </c>
      <c r="J225" s="43" t="s">
        <v>56</v>
      </c>
      <c r="K225" s="43">
        <f t="shared" si="145"/>
        <v>31709</v>
      </c>
      <c r="L225" s="55"/>
      <c r="M225" s="42">
        <f>M201+M213</f>
        <v>13473</v>
      </c>
      <c r="N225" s="42">
        <f>N201+N213</f>
        <v>838</v>
      </c>
      <c r="O225" s="43" t="s">
        <v>56</v>
      </c>
      <c r="P225" s="42">
        <f t="shared" ref="P225" si="151">P201+P213</f>
        <v>0</v>
      </c>
      <c r="Q225" s="42">
        <f t="shared" si="149"/>
        <v>8507</v>
      </c>
      <c r="R225" s="43" t="s">
        <v>56</v>
      </c>
      <c r="S225" s="43">
        <f t="shared" si="150"/>
        <v>22818</v>
      </c>
      <c r="T225" s="43" t="s">
        <v>56</v>
      </c>
      <c r="U225" s="43">
        <f t="shared" si="146"/>
        <v>22818</v>
      </c>
      <c r="V225" s="39"/>
      <c r="W225" s="45"/>
    </row>
    <row r="226" spans="1:23" ht="15" x14ac:dyDescent="0.3">
      <c r="B226" s="41" t="s">
        <v>63</v>
      </c>
      <c r="C226" s="43" t="s">
        <v>56</v>
      </c>
      <c r="D226" s="42">
        <f>D202+D214</f>
        <v>398</v>
      </c>
      <c r="E226" s="42">
        <f>E202+E214</f>
        <v>98</v>
      </c>
      <c r="F226" s="43" t="s">
        <v>56</v>
      </c>
      <c r="G226" s="42">
        <f t="shared" si="147"/>
        <v>988</v>
      </c>
      <c r="H226" s="43" t="s">
        <v>56</v>
      </c>
      <c r="I226" s="43">
        <f t="shared" si="148"/>
        <v>1484</v>
      </c>
      <c r="J226" s="42">
        <f>J202+J214</f>
        <v>7673</v>
      </c>
      <c r="K226" s="43">
        <f t="shared" si="145"/>
        <v>9157</v>
      </c>
      <c r="L226" s="56"/>
      <c r="M226" s="43" t="s">
        <v>56</v>
      </c>
      <c r="N226" s="42">
        <f>N202+N214</f>
        <v>492</v>
      </c>
      <c r="O226" s="42">
        <f>O202+O214</f>
        <v>22</v>
      </c>
      <c r="P226" s="43" t="s">
        <v>56</v>
      </c>
      <c r="Q226" s="42">
        <f t="shared" si="149"/>
        <v>341</v>
      </c>
      <c r="R226" s="43" t="s">
        <v>56</v>
      </c>
      <c r="S226" s="43">
        <f t="shared" si="150"/>
        <v>855</v>
      </c>
      <c r="T226" s="42">
        <f>T202+T214</f>
        <v>6267</v>
      </c>
      <c r="U226" s="43">
        <f t="shared" si="146"/>
        <v>7122</v>
      </c>
      <c r="V226" s="40"/>
      <c r="W226" s="45"/>
    </row>
    <row r="227" spans="1:23" ht="15" x14ac:dyDescent="0.3">
      <c r="B227" s="41" t="s">
        <v>64</v>
      </c>
      <c r="C227" s="43" t="s">
        <v>56</v>
      </c>
      <c r="D227" s="42">
        <f>D203+D215</f>
        <v>47</v>
      </c>
      <c r="E227" s="42">
        <f>E203+E215</f>
        <v>54</v>
      </c>
      <c r="F227" s="43" t="s">
        <v>56</v>
      </c>
      <c r="G227" s="42">
        <f t="shared" si="147"/>
        <v>191</v>
      </c>
      <c r="H227" s="43" t="s">
        <v>56</v>
      </c>
      <c r="I227" s="43">
        <f t="shared" si="148"/>
        <v>292</v>
      </c>
      <c r="J227" s="42">
        <f>J203+J215</f>
        <v>4185</v>
      </c>
      <c r="K227" s="43">
        <f t="shared" si="145"/>
        <v>4477</v>
      </c>
      <c r="L227" s="39"/>
      <c r="M227" s="43" t="s">
        <v>56</v>
      </c>
      <c r="N227" s="42">
        <f>N203+N215</f>
        <v>77</v>
      </c>
      <c r="O227" s="42">
        <f>O203+O215</f>
        <v>95</v>
      </c>
      <c r="P227" s="43" t="s">
        <v>56</v>
      </c>
      <c r="Q227" s="42">
        <f t="shared" si="149"/>
        <v>238</v>
      </c>
      <c r="R227" s="43" t="s">
        <v>56</v>
      </c>
      <c r="S227" s="43">
        <f t="shared" si="150"/>
        <v>410</v>
      </c>
      <c r="T227" s="42">
        <f>T203+T215</f>
        <v>5279</v>
      </c>
      <c r="U227" s="43">
        <f t="shared" si="146"/>
        <v>5689</v>
      </c>
      <c r="V227" s="40"/>
      <c r="W227" s="45"/>
    </row>
    <row r="228" spans="1:23" ht="15.5" thickBot="1" x14ac:dyDescent="0.35">
      <c r="A228" s="30"/>
      <c r="B228" s="47" t="s">
        <v>109</v>
      </c>
      <c r="C228" s="48">
        <f t="shared" ref="C228:K228" si="152">SUM(C219:C227)</f>
        <v>16275</v>
      </c>
      <c r="D228" s="48">
        <f t="shared" si="152"/>
        <v>2770</v>
      </c>
      <c r="E228" s="48">
        <f t="shared" si="152"/>
        <v>152</v>
      </c>
      <c r="F228" s="48">
        <f t="shared" si="152"/>
        <v>0</v>
      </c>
      <c r="G228" s="48">
        <f t="shared" si="152"/>
        <v>10989</v>
      </c>
      <c r="H228" s="48">
        <f t="shared" si="152"/>
        <v>4738</v>
      </c>
      <c r="I228" s="48">
        <f t="shared" si="152"/>
        <v>34924</v>
      </c>
      <c r="J228" s="48">
        <f t="shared" si="152"/>
        <v>11858</v>
      </c>
      <c r="K228" s="48">
        <f t="shared" si="152"/>
        <v>46782</v>
      </c>
      <c r="L228" s="49"/>
      <c r="M228" s="48">
        <f t="shared" ref="M228:U228" si="153">SUM(M219:M227)</f>
        <v>16863</v>
      </c>
      <c r="N228" s="48">
        <f t="shared" si="153"/>
        <v>1474</v>
      </c>
      <c r="O228" s="48">
        <f t="shared" si="153"/>
        <v>117</v>
      </c>
      <c r="P228" s="48">
        <f t="shared" si="153"/>
        <v>0</v>
      </c>
      <c r="Q228" s="48">
        <f t="shared" si="153"/>
        <v>9759</v>
      </c>
      <c r="R228" s="48" t="s">
        <v>56</v>
      </c>
      <c r="S228" s="48">
        <f t="shared" si="153"/>
        <v>28213</v>
      </c>
      <c r="T228" s="48">
        <f t="shared" si="153"/>
        <v>12290</v>
      </c>
      <c r="U228" s="48">
        <f t="shared" si="153"/>
        <v>40503</v>
      </c>
      <c r="V228" s="39"/>
      <c r="W228" s="45"/>
    </row>
    <row r="229" spans="1:23" ht="15" x14ac:dyDescent="0.3">
      <c r="B229" s="46"/>
      <c r="C229" s="50"/>
      <c r="D229" s="50"/>
      <c r="E229" s="50"/>
      <c r="F229" s="50"/>
      <c r="G229" s="50"/>
      <c r="H229" s="51"/>
      <c r="I229" s="51"/>
      <c r="J229" s="50"/>
      <c r="K229" s="51"/>
      <c r="L229" s="52"/>
      <c r="M229" s="50"/>
      <c r="N229" s="50"/>
      <c r="O229" s="50"/>
      <c r="P229" s="50"/>
      <c r="Q229" s="50"/>
      <c r="R229" s="51"/>
      <c r="S229" s="51"/>
      <c r="T229" s="50"/>
      <c r="U229" s="43"/>
      <c r="V229" s="39"/>
    </row>
    <row r="230" spans="1:23" ht="17.25" customHeight="1" x14ac:dyDescent="0.3">
      <c r="A230" s="36" t="s">
        <v>110</v>
      </c>
      <c r="B230" s="37" t="s">
        <v>111</v>
      </c>
      <c r="C230" s="38"/>
      <c r="D230" s="38"/>
      <c r="E230" s="38"/>
      <c r="F230" s="38"/>
      <c r="G230" s="38"/>
      <c r="H230" s="38"/>
      <c r="I230" s="38"/>
      <c r="J230" s="38"/>
      <c r="K230" s="38"/>
      <c r="L230" s="39"/>
      <c r="M230" s="38"/>
      <c r="N230" s="38"/>
      <c r="O230" s="38"/>
      <c r="P230" s="38"/>
      <c r="Q230" s="38"/>
      <c r="R230" s="38"/>
      <c r="S230" s="38"/>
      <c r="T230" s="38"/>
      <c r="U230" s="38"/>
      <c r="V230" s="40"/>
    </row>
    <row r="231" spans="1:23" ht="15" x14ac:dyDescent="0.3">
      <c r="B231" s="41" t="s">
        <v>112</v>
      </c>
      <c r="C231" s="42">
        <v>19</v>
      </c>
      <c r="D231" s="38">
        <v>0</v>
      </c>
      <c r="E231" s="43" t="s">
        <v>56</v>
      </c>
      <c r="F231" s="43" t="s">
        <v>56</v>
      </c>
      <c r="G231" s="42">
        <v>8</v>
      </c>
      <c r="H231" s="43" t="s">
        <v>56</v>
      </c>
      <c r="I231" s="43">
        <f>SUM(C231:G231)</f>
        <v>27</v>
      </c>
      <c r="J231" s="43" t="s">
        <v>56</v>
      </c>
      <c r="K231" s="43">
        <f t="shared" ref="K231:K242" si="154">SUM(I231:J231)</f>
        <v>27</v>
      </c>
      <c r="L231" s="39"/>
      <c r="M231" s="42">
        <v>120</v>
      </c>
      <c r="N231" s="38">
        <v>0</v>
      </c>
      <c r="O231" s="43" t="s">
        <v>56</v>
      </c>
      <c r="P231" s="43" t="s">
        <v>56</v>
      </c>
      <c r="Q231" s="42">
        <v>46</v>
      </c>
      <c r="R231" s="43" t="s">
        <v>56</v>
      </c>
      <c r="S231" s="43">
        <f>SUM(M231:Q231)</f>
        <v>166</v>
      </c>
      <c r="T231" s="43" t="s">
        <v>56</v>
      </c>
      <c r="U231" s="43">
        <f>SUM(S231:T231)</f>
        <v>166</v>
      </c>
      <c r="V231" s="39"/>
      <c r="W231" s="45"/>
    </row>
    <row r="232" spans="1:23" ht="15" x14ac:dyDescent="0.3">
      <c r="B232" s="41" t="s">
        <v>82</v>
      </c>
      <c r="C232" s="42">
        <v>552</v>
      </c>
      <c r="D232" s="42">
        <v>5</v>
      </c>
      <c r="E232" s="43" t="s">
        <v>56</v>
      </c>
      <c r="F232" s="38">
        <v>0</v>
      </c>
      <c r="G232" s="42">
        <v>158</v>
      </c>
      <c r="H232" s="43" t="s">
        <v>56</v>
      </c>
      <c r="I232" s="43">
        <f>SUM(C232:G232)</f>
        <v>715</v>
      </c>
      <c r="J232" s="43" t="s">
        <v>56</v>
      </c>
      <c r="K232" s="43">
        <f t="shared" si="154"/>
        <v>715</v>
      </c>
      <c r="L232" s="39"/>
      <c r="M232" s="42">
        <v>4840</v>
      </c>
      <c r="N232" s="42">
        <v>57</v>
      </c>
      <c r="O232" s="43" t="s">
        <v>56</v>
      </c>
      <c r="P232" s="38">
        <v>0</v>
      </c>
      <c r="Q232" s="42">
        <v>928</v>
      </c>
      <c r="R232" s="43" t="s">
        <v>56</v>
      </c>
      <c r="S232" s="43">
        <f>SUM(M232:Q232)</f>
        <v>5825</v>
      </c>
      <c r="T232" s="43" t="s">
        <v>56</v>
      </c>
      <c r="U232" s="43">
        <f t="shared" ref="U232:U242" si="155">SUM(S232:T232)</f>
        <v>5825</v>
      </c>
      <c r="V232" s="39"/>
      <c r="W232" s="45"/>
    </row>
    <row r="233" spans="1:23" ht="15" x14ac:dyDescent="0.3">
      <c r="B233" s="41" t="s">
        <v>93</v>
      </c>
      <c r="C233" s="43" t="s">
        <v>56</v>
      </c>
      <c r="D233" s="43" t="s">
        <v>56</v>
      </c>
      <c r="E233" s="43" t="s">
        <v>56</v>
      </c>
      <c r="F233" s="43" t="s">
        <v>56</v>
      </c>
      <c r="G233" s="43" t="s">
        <v>56</v>
      </c>
      <c r="H233" s="43" t="s">
        <v>56</v>
      </c>
      <c r="I233" s="43" t="s">
        <v>56</v>
      </c>
      <c r="J233" s="38">
        <v>0</v>
      </c>
      <c r="K233" s="43">
        <f t="shared" si="154"/>
        <v>0</v>
      </c>
      <c r="L233" s="39"/>
      <c r="M233" s="43" t="s">
        <v>56</v>
      </c>
      <c r="N233" s="43" t="s">
        <v>56</v>
      </c>
      <c r="O233" s="43" t="s">
        <v>56</v>
      </c>
      <c r="P233" s="43" t="s">
        <v>56</v>
      </c>
      <c r="Q233" s="43" t="s">
        <v>56</v>
      </c>
      <c r="R233" s="43" t="s">
        <v>56</v>
      </c>
      <c r="S233" s="43" t="s">
        <v>56</v>
      </c>
      <c r="T233" s="38">
        <v>401</v>
      </c>
      <c r="U233" s="43">
        <f t="shared" si="155"/>
        <v>401</v>
      </c>
      <c r="V233" s="40"/>
      <c r="W233" s="45"/>
    </row>
    <row r="234" spans="1:23" ht="15" x14ac:dyDescent="0.3">
      <c r="B234" s="41" t="s">
        <v>113</v>
      </c>
      <c r="C234" s="38">
        <v>7</v>
      </c>
      <c r="D234" s="38">
        <v>52</v>
      </c>
      <c r="E234" s="43" t="s">
        <v>56</v>
      </c>
      <c r="F234" s="43" t="s">
        <v>56</v>
      </c>
      <c r="G234" s="38">
        <v>10</v>
      </c>
      <c r="H234" s="43" t="s">
        <v>56</v>
      </c>
      <c r="I234" s="43">
        <f t="shared" ref="I234:I242" si="156">SUM(C234:G234)</f>
        <v>69</v>
      </c>
      <c r="J234" s="43" t="s">
        <v>56</v>
      </c>
      <c r="K234" s="43">
        <f t="shared" si="154"/>
        <v>69</v>
      </c>
      <c r="L234" s="39"/>
      <c r="M234" s="38">
        <v>120</v>
      </c>
      <c r="N234" s="38">
        <v>0</v>
      </c>
      <c r="O234" s="43" t="s">
        <v>56</v>
      </c>
      <c r="P234" s="43" t="s">
        <v>56</v>
      </c>
      <c r="Q234" s="38">
        <v>0</v>
      </c>
      <c r="R234" s="43" t="s">
        <v>56</v>
      </c>
      <c r="S234" s="43">
        <f t="shared" ref="S234:S242" si="157">SUM(M234:Q234)</f>
        <v>120</v>
      </c>
      <c r="T234" s="43" t="s">
        <v>56</v>
      </c>
      <c r="U234" s="43">
        <f t="shared" si="155"/>
        <v>120</v>
      </c>
      <c r="V234" s="40"/>
      <c r="W234" s="45"/>
    </row>
    <row r="235" spans="1:23" ht="15" x14ac:dyDescent="0.3">
      <c r="B235" s="41" t="s">
        <v>58</v>
      </c>
      <c r="C235" s="44" t="s">
        <v>56</v>
      </c>
      <c r="D235" s="38">
        <v>0</v>
      </c>
      <c r="E235" s="38">
        <v>0</v>
      </c>
      <c r="F235" s="43" t="s">
        <v>56</v>
      </c>
      <c r="G235" s="38">
        <v>0</v>
      </c>
      <c r="H235" s="43" t="s">
        <v>56</v>
      </c>
      <c r="I235" s="43">
        <f t="shared" si="156"/>
        <v>0</v>
      </c>
      <c r="J235" s="38">
        <v>0</v>
      </c>
      <c r="K235" s="43">
        <f t="shared" si="154"/>
        <v>0</v>
      </c>
      <c r="L235" s="39"/>
      <c r="M235" s="43" t="s">
        <v>56</v>
      </c>
      <c r="N235" s="42">
        <v>0</v>
      </c>
      <c r="O235" s="42">
        <v>0</v>
      </c>
      <c r="P235" s="43" t="s">
        <v>56</v>
      </c>
      <c r="Q235" s="42">
        <v>0</v>
      </c>
      <c r="R235" s="43" t="s">
        <v>56</v>
      </c>
      <c r="S235" s="43">
        <f t="shared" si="157"/>
        <v>0</v>
      </c>
      <c r="T235" s="42">
        <v>77</v>
      </c>
      <c r="U235" s="43">
        <f t="shared" si="155"/>
        <v>77</v>
      </c>
      <c r="V235" s="39"/>
      <c r="W235" s="45"/>
    </row>
    <row r="236" spans="1:23" ht="15" x14ac:dyDescent="0.3">
      <c r="B236" s="41" t="s">
        <v>114</v>
      </c>
      <c r="C236" s="38">
        <v>0</v>
      </c>
      <c r="D236" s="43" t="s">
        <v>56</v>
      </c>
      <c r="E236" s="43" t="s">
        <v>56</v>
      </c>
      <c r="F236" s="43" t="s">
        <v>56</v>
      </c>
      <c r="G236" s="43" t="s">
        <v>56</v>
      </c>
      <c r="H236" s="43" t="s">
        <v>56</v>
      </c>
      <c r="I236" s="43">
        <f t="shared" si="156"/>
        <v>0</v>
      </c>
      <c r="J236" s="43" t="s">
        <v>56</v>
      </c>
      <c r="K236" s="43">
        <f t="shared" si="154"/>
        <v>0</v>
      </c>
      <c r="L236" s="39"/>
      <c r="M236" s="38">
        <v>30</v>
      </c>
      <c r="N236" s="43" t="s">
        <v>56</v>
      </c>
      <c r="O236" s="43" t="s">
        <v>56</v>
      </c>
      <c r="P236" s="43" t="s">
        <v>56</v>
      </c>
      <c r="Q236" s="43" t="s">
        <v>56</v>
      </c>
      <c r="R236" s="43" t="s">
        <v>56</v>
      </c>
      <c r="S236" s="43">
        <f t="shared" si="157"/>
        <v>30</v>
      </c>
      <c r="T236" s="43" t="s">
        <v>56</v>
      </c>
      <c r="U236" s="43">
        <f t="shared" si="155"/>
        <v>30</v>
      </c>
      <c r="V236" s="40"/>
      <c r="W236" s="45"/>
    </row>
    <row r="237" spans="1:23" ht="15" x14ac:dyDescent="0.3">
      <c r="B237" s="41" t="s">
        <v>115</v>
      </c>
      <c r="C237" s="44" t="s">
        <v>56</v>
      </c>
      <c r="D237" s="38">
        <v>0</v>
      </c>
      <c r="E237" s="38">
        <v>0</v>
      </c>
      <c r="F237" s="43" t="s">
        <v>56</v>
      </c>
      <c r="G237" s="38">
        <v>0</v>
      </c>
      <c r="H237" s="43" t="s">
        <v>56</v>
      </c>
      <c r="I237" s="43">
        <f t="shared" si="156"/>
        <v>0</v>
      </c>
      <c r="J237" s="44" t="s">
        <v>56</v>
      </c>
      <c r="K237" s="43">
        <f>SUM(I237:J237)</f>
        <v>0</v>
      </c>
      <c r="L237" s="39"/>
      <c r="M237" s="44" t="s">
        <v>56</v>
      </c>
      <c r="N237" s="38">
        <v>4</v>
      </c>
      <c r="O237" s="38">
        <v>0</v>
      </c>
      <c r="P237" s="43" t="s">
        <v>56</v>
      </c>
      <c r="Q237" s="38">
        <v>0</v>
      </c>
      <c r="R237" s="43" t="s">
        <v>56</v>
      </c>
      <c r="S237" s="43">
        <f>SUM(M237:Q237)</f>
        <v>4</v>
      </c>
      <c r="T237" s="44" t="s">
        <v>56</v>
      </c>
      <c r="U237" s="43">
        <f>SUM(S237:T237)</f>
        <v>4</v>
      </c>
      <c r="V237" s="40"/>
      <c r="W237" s="45"/>
    </row>
    <row r="238" spans="1:23" ht="15" x14ac:dyDescent="0.3">
      <c r="B238" s="41" t="s">
        <v>61</v>
      </c>
      <c r="C238" s="38">
        <v>39</v>
      </c>
      <c r="D238" s="38">
        <v>0</v>
      </c>
      <c r="E238" s="43" t="s">
        <v>56</v>
      </c>
      <c r="F238" s="43" t="s">
        <v>56</v>
      </c>
      <c r="G238" s="43" t="s">
        <v>56</v>
      </c>
      <c r="H238" s="43" t="s">
        <v>56</v>
      </c>
      <c r="I238" s="43">
        <f t="shared" si="156"/>
        <v>39</v>
      </c>
      <c r="J238" s="43" t="s">
        <v>56</v>
      </c>
      <c r="K238" s="43">
        <f t="shared" si="154"/>
        <v>39</v>
      </c>
      <c r="L238" s="39"/>
      <c r="M238" s="38">
        <v>138</v>
      </c>
      <c r="N238" s="38">
        <v>0</v>
      </c>
      <c r="O238" s="43" t="s">
        <v>56</v>
      </c>
      <c r="P238" s="43" t="s">
        <v>56</v>
      </c>
      <c r="Q238" s="43" t="s">
        <v>56</v>
      </c>
      <c r="R238" s="43" t="s">
        <v>56</v>
      </c>
      <c r="S238" s="43">
        <f t="shared" si="157"/>
        <v>138</v>
      </c>
      <c r="T238" s="43" t="s">
        <v>56</v>
      </c>
      <c r="U238" s="43">
        <f t="shared" si="155"/>
        <v>138</v>
      </c>
      <c r="V238" s="40"/>
      <c r="W238" s="45"/>
    </row>
    <row r="239" spans="1:23" ht="15" x14ac:dyDescent="0.3">
      <c r="B239" s="41" t="s">
        <v>116</v>
      </c>
      <c r="C239" s="42">
        <v>4871</v>
      </c>
      <c r="D239" s="38">
        <v>242</v>
      </c>
      <c r="E239" s="43" t="s">
        <v>56</v>
      </c>
      <c r="F239" s="38">
        <v>0</v>
      </c>
      <c r="G239" s="42">
        <v>2755</v>
      </c>
      <c r="H239" s="43" t="s">
        <v>56</v>
      </c>
      <c r="I239" s="43">
        <f t="shared" si="156"/>
        <v>7868</v>
      </c>
      <c r="J239" s="43" t="s">
        <v>56</v>
      </c>
      <c r="K239" s="43">
        <f t="shared" si="154"/>
        <v>7868</v>
      </c>
      <c r="L239" s="55"/>
      <c r="M239" s="38">
        <v>2663</v>
      </c>
      <c r="N239" s="38">
        <v>109</v>
      </c>
      <c r="O239" s="43" t="s">
        <v>56</v>
      </c>
      <c r="P239" s="38">
        <v>0</v>
      </c>
      <c r="Q239" s="38">
        <v>1746</v>
      </c>
      <c r="R239" s="43" t="s">
        <v>56</v>
      </c>
      <c r="S239" s="43">
        <f t="shared" si="157"/>
        <v>4518</v>
      </c>
      <c r="T239" s="43" t="s">
        <v>56</v>
      </c>
      <c r="U239" s="43">
        <f t="shared" si="155"/>
        <v>4518</v>
      </c>
      <c r="V239" s="39"/>
      <c r="W239" s="45"/>
    </row>
    <row r="240" spans="1:23" ht="15" x14ac:dyDescent="0.3">
      <c r="B240" s="41" t="s">
        <v>117</v>
      </c>
      <c r="C240" s="42">
        <v>0</v>
      </c>
      <c r="D240" s="43" t="s">
        <v>56</v>
      </c>
      <c r="E240" s="43" t="s">
        <v>56</v>
      </c>
      <c r="F240" s="43" t="s">
        <v>56</v>
      </c>
      <c r="G240" s="43" t="s">
        <v>56</v>
      </c>
      <c r="H240" s="43" t="s">
        <v>56</v>
      </c>
      <c r="I240" s="43">
        <f t="shared" si="156"/>
        <v>0</v>
      </c>
      <c r="J240" s="43" t="s">
        <v>56</v>
      </c>
      <c r="K240" s="43">
        <f t="shared" si="154"/>
        <v>0</v>
      </c>
      <c r="L240" s="39"/>
      <c r="M240" s="42">
        <v>1</v>
      </c>
      <c r="N240" s="43" t="s">
        <v>56</v>
      </c>
      <c r="O240" s="43" t="s">
        <v>56</v>
      </c>
      <c r="P240" s="43" t="s">
        <v>56</v>
      </c>
      <c r="Q240" s="43" t="s">
        <v>56</v>
      </c>
      <c r="R240" s="43" t="s">
        <v>56</v>
      </c>
      <c r="S240" s="43">
        <f t="shared" si="157"/>
        <v>1</v>
      </c>
      <c r="T240" s="43" t="s">
        <v>56</v>
      </c>
      <c r="U240" s="43">
        <f t="shared" si="155"/>
        <v>1</v>
      </c>
      <c r="V240" s="40"/>
      <c r="W240" s="45"/>
    </row>
    <row r="241" spans="1:23" ht="15" x14ac:dyDescent="0.3">
      <c r="B241" s="41" t="s">
        <v>63</v>
      </c>
      <c r="C241" s="43" t="s">
        <v>56</v>
      </c>
      <c r="D241" s="42">
        <v>150</v>
      </c>
      <c r="E241" s="38">
        <v>15</v>
      </c>
      <c r="F241" s="43" t="s">
        <v>56</v>
      </c>
      <c r="G241" s="42">
        <v>91</v>
      </c>
      <c r="H241" s="43" t="s">
        <v>56</v>
      </c>
      <c r="I241" s="43">
        <f t="shared" si="156"/>
        <v>256</v>
      </c>
      <c r="J241" s="42">
        <v>3514</v>
      </c>
      <c r="K241" s="43">
        <f t="shared" si="154"/>
        <v>3770</v>
      </c>
      <c r="L241" s="39"/>
      <c r="M241" s="43" t="s">
        <v>56</v>
      </c>
      <c r="N241" s="42">
        <v>149</v>
      </c>
      <c r="O241" s="38">
        <v>0</v>
      </c>
      <c r="P241" s="43" t="s">
        <v>56</v>
      </c>
      <c r="Q241" s="42">
        <v>62</v>
      </c>
      <c r="R241" s="43" t="s">
        <v>56</v>
      </c>
      <c r="S241" s="43">
        <f t="shared" si="157"/>
        <v>211</v>
      </c>
      <c r="T241" s="42">
        <v>2924</v>
      </c>
      <c r="U241" s="43">
        <f t="shared" si="155"/>
        <v>3135</v>
      </c>
      <c r="V241" s="40"/>
      <c r="W241" s="45"/>
    </row>
    <row r="242" spans="1:23" ht="15" x14ac:dyDescent="0.3">
      <c r="B242" s="41" t="s">
        <v>64</v>
      </c>
      <c r="C242" s="43" t="s">
        <v>56</v>
      </c>
      <c r="D242" s="42">
        <v>6</v>
      </c>
      <c r="E242" s="38">
        <v>141</v>
      </c>
      <c r="F242" s="43" t="s">
        <v>56</v>
      </c>
      <c r="G242" s="42">
        <v>202</v>
      </c>
      <c r="H242" s="43" t="s">
        <v>56</v>
      </c>
      <c r="I242" s="43">
        <f t="shared" si="156"/>
        <v>349</v>
      </c>
      <c r="J242" s="42">
        <v>2716</v>
      </c>
      <c r="K242" s="43">
        <f t="shared" si="154"/>
        <v>3065</v>
      </c>
      <c r="L242" s="39"/>
      <c r="M242" s="43" t="s">
        <v>56</v>
      </c>
      <c r="N242" s="42">
        <v>7</v>
      </c>
      <c r="O242" s="38">
        <v>3</v>
      </c>
      <c r="P242" s="43" t="s">
        <v>56</v>
      </c>
      <c r="Q242" s="42">
        <v>42</v>
      </c>
      <c r="R242" s="43" t="s">
        <v>56</v>
      </c>
      <c r="S242" s="43">
        <f t="shared" si="157"/>
        <v>52</v>
      </c>
      <c r="T242" s="42">
        <v>1350</v>
      </c>
      <c r="U242" s="43">
        <f t="shared" si="155"/>
        <v>1402</v>
      </c>
      <c r="V242" s="40"/>
      <c r="W242" s="45"/>
    </row>
    <row r="243" spans="1:23" ht="15" x14ac:dyDescent="0.3">
      <c r="B243" s="46" t="s">
        <v>118</v>
      </c>
      <c r="C243" s="43">
        <f t="shared" ref="C243:K243" si="158">SUM(C231:C242)</f>
        <v>5488</v>
      </c>
      <c r="D243" s="43">
        <f t="shared" si="158"/>
        <v>455</v>
      </c>
      <c r="E243" s="43">
        <f t="shared" si="158"/>
        <v>156</v>
      </c>
      <c r="F243" s="43">
        <f t="shared" si="158"/>
        <v>0</v>
      </c>
      <c r="G243" s="43">
        <f t="shared" si="158"/>
        <v>3224</v>
      </c>
      <c r="H243" s="43" t="s">
        <v>56</v>
      </c>
      <c r="I243" s="43">
        <f t="shared" si="158"/>
        <v>9323</v>
      </c>
      <c r="J243" s="43">
        <f t="shared" si="158"/>
        <v>6230</v>
      </c>
      <c r="K243" s="43">
        <f t="shared" si="158"/>
        <v>15553</v>
      </c>
      <c r="L243" s="39"/>
      <c r="M243" s="43">
        <f t="shared" ref="M243:U243" si="159">SUM(M231:M242)</f>
        <v>7912</v>
      </c>
      <c r="N243" s="43">
        <f t="shared" si="159"/>
        <v>326</v>
      </c>
      <c r="O243" s="43">
        <f t="shared" si="159"/>
        <v>3</v>
      </c>
      <c r="P243" s="43">
        <f t="shared" si="159"/>
        <v>0</v>
      </c>
      <c r="Q243" s="43">
        <f t="shared" si="159"/>
        <v>2824</v>
      </c>
      <c r="R243" s="43" t="s">
        <v>56</v>
      </c>
      <c r="S243" s="43">
        <f t="shared" si="159"/>
        <v>11065</v>
      </c>
      <c r="T243" s="43">
        <f t="shared" si="159"/>
        <v>4752</v>
      </c>
      <c r="U243" s="43">
        <f t="shared" si="159"/>
        <v>15817</v>
      </c>
      <c r="V243" s="39"/>
      <c r="W243" s="45"/>
    </row>
    <row r="244" spans="1:23" ht="15" x14ac:dyDescent="0.3">
      <c r="B244" s="46"/>
      <c r="C244" s="43"/>
      <c r="D244" s="43"/>
      <c r="E244" s="43"/>
      <c r="F244" s="43"/>
      <c r="G244" s="43"/>
      <c r="H244" s="43"/>
      <c r="I244" s="43"/>
      <c r="J244" s="43"/>
      <c r="K244" s="43"/>
      <c r="L244" s="39"/>
      <c r="M244" s="43"/>
      <c r="N244" s="43"/>
      <c r="O244" s="43"/>
      <c r="P244" s="43"/>
      <c r="Q244" s="43"/>
      <c r="R244" s="43"/>
      <c r="S244" s="43"/>
      <c r="T244" s="43"/>
      <c r="U244" s="43"/>
      <c r="V244" s="39"/>
    </row>
    <row r="245" spans="1:23" ht="17.25" customHeight="1" x14ac:dyDescent="0.3">
      <c r="A245" s="36"/>
      <c r="B245" s="37" t="s">
        <v>119</v>
      </c>
      <c r="C245" s="38"/>
      <c r="D245" s="38"/>
      <c r="E245" s="38"/>
      <c r="F245" s="38"/>
      <c r="G245" s="38"/>
      <c r="H245" s="38"/>
      <c r="I245" s="38"/>
      <c r="J245" s="38"/>
      <c r="K245" s="38"/>
      <c r="L245" s="39"/>
      <c r="M245" s="38"/>
      <c r="N245" s="38"/>
      <c r="O245" s="38"/>
      <c r="P245" s="38"/>
      <c r="Q245" s="38"/>
      <c r="R245" s="38"/>
      <c r="S245" s="38"/>
      <c r="T245" s="38"/>
      <c r="U245" s="38"/>
      <c r="V245" s="40"/>
    </row>
    <row r="246" spans="1:23" ht="15" x14ac:dyDescent="0.3">
      <c r="B246" s="41" t="s">
        <v>120</v>
      </c>
      <c r="C246" s="42">
        <v>0</v>
      </c>
      <c r="D246" s="38">
        <v>0</v>
      </c>
      <c r="E246" s="43" t="s">
        <v>56</v>
      </c>
      <c r="F246" s="43" t="s">
        <v>56</v>
      </c>
      <c r="G246" s="42">
        <v>0</v>
      </c>
      <c r="H246" s="43" t="s">
        <v>56</v>
      </c>
      <c r="I246" s="43">
        <f>SUM(C246:G246)</f>
        <v>0</v>
      </c>
      <c r="J246" s="43" t="s">
        <v>56</v>
      </c>
      <c r="K246" s="43">
        <f t="shared" ref="K246:K251" si="160">SUM(I246:J246)</f>
        <v>0</v>
      </c>
      <c r="L246" s="39"/>
      <c r="M246" s="42">
        <v>0</v>
      </c>
      <c r="N246" s="38">
        <v>0</v>
      </c>
      <c r="O246" s="43" t="s">
        <v>56</v>
      </c>
      <c r="P246" s="43" t="s">
        <v>56</v>
      </c>
      <c r="Q246" s="42">
        <v>0</v>
      </c>
      <c r="R246" s="43" t="s">
        <v>56</v>
      </c>
      <c r="S246" s="43">
        <f>SUM(M246:Q246)</f>
        <v>0</v>
      </c>
      <c r="T246" s="43" t="s">
        <v>56</v>
      </c>
      <c r="U246" s="43">
        <f>SUM(S246:T246)</f>
        <v>0</v>
      </c>
      <c r="V246" s="39"/>
      <c r="W246" s="45"/>
    </row>
    <row r="247" spans="1:23" ht="15" x14ac:dyDescent="0.3">
      <c r="B247" s="41" t="s">
        <v>82</v>
      </c>
      <c r="C247" s="42">
        <v>596</v>
      </c>
      <c r="D247" s="42">
        <v>0</v>
      </c>
      <c r="E247" s="43" t="s">
        <v>56</v>
      </c>
      <c r="F247" s="38">
        <v>0</v>
      </c>
      <c r="G247" s="42">
        <v>130</v>
      </c>
      <c r="H247" s="43" t="s">
        <v>56</v>
      </c>
      <c r="I247" s="43">
        <f>SUM(C247:G247)</f>
        <v>726</v>
      </c>
      <c r="J247" s="43" t="s">
        <v>56</v>
      </c>
      <c r="K247" s="43">
        <f t="shared" si="160"/>
        <v>726</v>
      </c>
      <c r="L247" s="39"/>
      <c r="M247" s="42">
        <v>4399</v>
      </c>
      <c r="N247" s="42">
        <v>47</v>
      </c>
      <c r="O247" s="43" t="s">
        <v>56</v>
      </c>
      <c r="P247" s="38">
        <v>0</v>
      </c>
      <c r="Q247" s="42">
        <v>847</v>
      </c>
      <c r="R247" s="43" t="s">
        <v>56</v>
      </c>
      <c r="S247" s="43">
        <f>SUM(M247:Q247)</f>
        <v>5293</v>
      </c>
      <c r="T247" s="43" t="s">
        <v>56</v>
      </c>
      <c r="U247" s="43">
        <f t="shared" ref="U247:U251" si="161">SUM(S247:T247)</f>
        <v>5293</v>
      </c>
      <c r="V247" s="39"/>
      <c r="W247" s="45"/>
    </row>
    <row r="248" spans="1:23" ht="15" x14ac:dyDescent="0.3">
      <c r="B248" s="41" t="s">
        <v>93</v>
      </c>
      <c r="C248" s="43" t="s">
        <v>56</v>
      </c>
      <c r="D248" s="43" t="s">
        <v>56</v>
      </c>
      <c r="E248" s="43" t="s">
        <v>56</v>
      </c>
      <c r="F248" s="43" t="s">
        <v>56</v>
      </c>
      <c r="G248" s="43" t="s">
        <v>56</v>
      </c>
      <c r="H248" s="43" t="s">
        <v>56</v>
      </c>
      <c r="I248" s="43" t="s">
        <v>56</v>
      </c>
      <c r="J248" s="38">
        <v>0</v>
      </c>
      <c r="K248" s="43">
        <f t="shared" si="160"/>
        <v>0</v>
      </c>
      <c r="L248" s="39"/>
      <c r="M248" s="43" t="s">
        <v>56</v>
      </c>
      <c r="N248" s="43" t="s">
        <v>56</v>
      </c>
      <c r="O248" s="43" t="s">
        <v>56</v>
      </c>
      <c r="P248" s="43" t="s">
        <v>56</v>
      </c>
      <c r="Q248" s="43" t="s">
        <v>56</v>
      </c>
      <c r="R248" s="43" t="s">
        <v>56</v>
      </c>
      <c r="S248" s="43" t="s">
        <v>56</v>
      </c>
      <c r="T248" s="38">
        <v>799</v>
      </c>
      <c r="U248" s="43">
        <f t="shared" si="161"/>
        <v>799</v>
      </c>
      <c r="V248" s="40"/>
      <c r="W248" s="45"/>
    </row>
    <row r="249" spans="1:23" ht="15" x14ac:dyDescent="0.3">
      <c r="B249" s="41" t="s">
        <v>113</v>
      </c>
      <c r="C249" s="38">
        <v>116</v>
      </c>
      <c r="D249" s="38">
        <v>6</v>
      </c>
      <c r="E249" s="43" t="s">
        <v>56</v>
      </c>
      <c r="F249" s="43" t="s">
        <v>56</v>
      </c>
      <c r="G249" s="38">
        <v>15</v>
      </c>
      <c r="H249" s="43" t="s">
        <v>56</v>
      </c>
      <c r="I249" s="43">
        <f t="shared" ref="I249:I257" si="162">SUM(C249:G249)</f>
        <v>137</v>
      </c>
      <c r="J249" s="43" t="s">
        <v>56</v>
      </c>
      <c r="K249" s="43">
        <f t="shared" si="160"/>
        <v>137</v>
      </c>
      <c r="L249" s="39"/>
      <c r="M249" s="38">
        <v>276</v>
      </c>
      <c r="N249" s="38">
        <v>0</v>
      </c>
      <c r="O249" s="43" t="s">
        <v>56</v>
      </c>
      <c r="P249" s="43" t="s">
        <v>56</v>
      </c>
      <c r="Q249" s="38">
        <v>0</v>
      </c>
      <c r="R249" s="43" t="s">
        <v>56</v>
      </c>
      <c r="S249" s="43">
        <f t="shared" ref="S249:S251" si="163">SUM(M249:Q249)</f>
        <v>276</v>
      </c>
      <c r="T249" s="43" t="s">
        <v>56</v>
      </c>
      <c r="U249" s="43">
        <f t="shared" si="161"/>
        <v>276</v>
      </c>
      <c r="V249" s="40"/>
      <c r="W249" s="45"/>
    </row>
    <row r="250" spans="1:23" ht="15" x14ac:dyDescent="0.3">
      <c r="B250" s="41" t="s">
        <v>58</v>
      </c>
      <c r="C250" s="44" t="s">
        <v>56</v>
      </c>
      <c r="D250" s="38">
        <v>0</v>
      </c>
      <c r="E250" s="38">
        <v>0</v>
      </c>
      <c r="F250" s="43" t="s">
        <v>56</v>
      </c>
      <c r="G250" s="38">
        <v>0</v>
      </c>
      <c r="H250" s="43" t="s">
        <v>56</v>
      </c>
      <c r="I250" s="43">
        <f t="shared" si="162"/>
        <v>0</v>
      </c>
      <c r="J250" s="38">
        <v>0</v>
      </c>
      <c r="K250" s="43">
        <f t="shared" si="160"/>
        <v>0</v>
      </c>
      <c r="L250" s="39"/>
      <c r="M250" s="43" t="s">
        <v>56</v>
      </c>
      <c r="N250" s="42">
        <v>0</v>
      </c>
      <c r="O250" s="42">
        <v>0</v>
      </c>
      <c r="P250" s="43" t="s">
        <v>56</v>
      </c>
      <c r="Q250" s="42">
        <v>0</v>
      </c>
      <c r="R250" s="43" t="s">
        <v>56</v>
      </c>
      <c r="S250" s="43">
        <f t="shared" si="163"/>
        <v>0</v>
      </c>
      <c r="T250" s="42">
        <v>12</v>
      </c>
      <c r="U250" s="43">
        <f t="shared" si="161"/>
        <v>12</v>
      </c>
      <c r="V250" s="39"/>
      <c r="W250" s="45"/>
    </row>
    <row r="251" spans="1:23" ht="15" x14ac:dyDescent="0.3">
      <c r="B251" s="41" t="s">
        <v>114</v>
      </c>
      <c r="C251" s="38">
        <v>0</v>
      </c>
      <c r="D251" s="43" t="s">
        <v>56</v>
      </c>
      <c r="E251" s="43" t="s">
        <v>56</v>
      </c>
      <c r="F251" s="43" t="s">
        <v>56</v>
      </c>
      <c r="G251" s="43" t="s">
        <v>56</v>
      </c>
      <c r="H251" s="43" t="s">
        <v>56</v>
      </c>
      <c r="I251" s="43">
        <f t="shared" si="162"/>
        <v>0</v>
      </c>
      <c r="J251" s="43" t="s">
        <v>56</v>
      </c>
      <c r="K251" s="43">
        <f t="shared" si="160"/>
        <v>0</v>
      </c>
      <c r="L251" s="39"/>
      <c r="M251" s="38">
        <v>0</v>
      </c>
      <c r="N251" s="43" t="s">
        <v>56</v>
      </c>
      <c r="O251" s="43" t="s">
        <v>56</v>
      </c>
      <c r="P251" s="43" t="s">
        <v>56</v>
      </c>
      <c r="Q251" s="43" t="s">
        <v>56</v>
      </c>
      <c r="R251" s="43" t="s">
        <v>56</v>
      </c>
      <c r="S251" s="43">
        <f t="shared" si="163"/>
        <v>0</v>
      </c>
      <c r="T251" s="43" t="s">
        <v>56</v>
      </c>
      <c r="U251" s="43">
        <f t="shared" si="161"/>
        <v>0</v>
      </c>
      <c r="V251" s="40"/>
      <c r="W251" s="45"/>
    </row>
    <row r="252" spans="1:23" ht="15" x14ac:dyDescent="0.3">
      <c r="B252" s="41" t="s">
        <v>115</v>
      </c>
      <c r="C252" s="44" t="s">
        <v>56</v>
      </c>
      <c r="D252" s="38">
        <v>0</v>
      </c>
      <c r="E252" s="38">
        <v>0</v>
      </c>
      <c r="F252" s="43" t="s">
        <v>56</v>
      </c>
      <c r="G252" s="38">
        <v>0</v>
      </c>
      <c r="H252" s="43" t="s">
        <v>56</v>
      </c>
      <c r="I252" s="43">
        <f t="shared" si="162"/>
        <v>0</v>
      </c>
      <c r="J252" s="44" t="s">
        <v>56</v>
      </c>
      <c r="K252" s="43">
        <f>SUM(I252:J252)</f>
        <v>0</v>
      </c>
      <c r="L252" s="39"/>
      <c r="M252" s="44" t="s">
        <v>56</v>
      </c>
      <c r="N252" s="38">
        <v>22</v>
      </c>
      <c r="O252" s="38">
        <v>0</v>
      </c>
      <c r="P252" s="43" t="s">
        <v>56</v>
      </c>
      <c r="Q252" s="38">
        <v>16</v>
      </c>
      <c r="R252" s="43" t="s">
        <v>56</v>
      </c>
      <c r="S252" s="43">
        <f>SUM(M252:Q252)</f>
        <v>38</v>
      </c>
      <c r="T252" s="44" t="s">
        <v>56</v>
      </c>
      <c r="U252" s="43">
        <f>SUM(S252:T252)</f>
        <v>38</v>
      </c>
      <c r="V252" s="40"/>
      <c r="W252" s="45"/>
    </row>
    <row r="253" spans="1:23" ht="15" x14ac:dyDescent="0.3">
      <c r="B253" s="41" t="s">
        <v>61</v>
      </c>
      <c r="C253" s="38">
        <v>173</v>
      </c>
      <c r="D253" s="38">
        <v>59</v>
      </c>
      <c r="E253" s="43" t="s">
        <v>56</v>
      </c>
      <c r="F253" s="43" t="s">
        <v>56</v>
      </c>
      <c r="G253" s="43" t="s">
        <v>56</v>
      </c>
      <c r="H253" s="43" t="s">
        <v>56</v>
      </c>
      <c r="I253" s="43">
        <f t="shared" si="162"/>
        <v>232</v>
      </c>
      <c r="J253" s="43" t="s">
        <v>56</v>
      </c>
      <c r="K253" s="43">
        <f t="shared" ref="K253:K257" si="164">SUM(I253:J253)</f>
        <v>232</v>
      </c>
      <c r="L253" s="39"/>
      <c r="M253" s="38">
        <v>68</v>
      </c>
      <c r="N253" s="38">
        <v>0</v>
      </c>
      <c r="O253" s="43" t="s">
        <v>56</v>
      </c>
      <c r="P253" s="43" t="s">
        <v>56</v>
      </c>
      <c r="Q253" s="43" t="s">
        <v>56</v>
      </c>
      <c r="R253" s="43" t="s">
        <v>56</v>
      </c>
      <c r="S253" s="43">
        <f t="shared" ref="S253:S257" si="165">SUM(M253:Q253)</f>
        <v>68</v>
      </c>
      <c r="T253" s="43" t="s">
        <v>56</v>
      </c>
      <c r="U253" s="43">
        <f t="shared" ref="U253:U257" si="166">SUM(S253:T253)</f>
        <v>68</v>
      </c>
      <c r="V253" s="40"/>
      <c r="W253" s="45"/>
    </row>
    <row r="254" spans="1:23" ht="15" x14ac:dyDescent="0.3">
      <c r="B254" s="41" t="s">
        <v>116</v>
      </c>
      <c r="C254" s="42">
        <v>10877</v>
      </c>
      <c r="D254" s="38">
        <v>672</v>
      </c>
      <c r="E254" s="43" t="s">
        <v>56</v>
      </c>
      <c r="F254" s="38">
        <v>0</v>
      </c>
      <c r="G254" s="42">
        <v>6705</v>
      </c>
      <c r="H254" s="43" t="s">
        <v>56</v>
      </c>
      <c r="I254" s="43">
        <f t="shared" si="162"/>
        <v>18254</v>
      </c>
      <c r="J254" s="43" t="s">
        <v>56</v>
      </c>
      <c r="K254" s="43">
        <f t="shared" si="164"/>
        <v>18254</v>
      </c>
      <c r="L254" s="39"/>
      <c r="M254" s="38">
        <v>6234</v>
      </c>
      <c r="N254" s="38">
        <v>238</v>
      </c>
      <c r="O254" s="43" t="s">
        <v>56</v>
      </c>
      <c r="P254" s="38">
        <v>0</v>
      </c>
      <c r="Q254" s="38">
        <v>4882</v>
      </c>
      <c r="R254" s="43" t="s">
        <v>56</v>
      </c>
      <c r="S254" s="43">
        <f t="shared" si="165"/>
        <v>11354</v>
      </c>
      <c r="T254" s="43" t="s">
        <v>56</v>
      </c>
      <c r="U254" s="43">
        <f t="shared" si="166"/>
        <v>11354</v>
      </c>
      <c r="V254" s="39"/>
      <c r="W254" s="45"/>
    </row>
    <row r="255" spans="1:23" ht="15" x14ac:dyDescent="0.3">
      <c r="B255" s="41" t="s">
        <v>117</v>
      </c>
      <c r="C255" s="42">
        <v>0</v>
      </c>
      <c r="D255" s="43" t="s">
        <v>56</v>
      </c>
      <c r="E255" s="43" t="s">
        <v>56</v>
      </c>
      <c r="F255" s="43" t="s">
        <v>56</v>
      </c>
      <c r="G255" s="43" t="s">
        <v>56</v>
      </c>
      <c r="H255" s="43" t="s">
        <v>56</v>
      </c>
      <c r="I255" s="43">
        <f t="shared" si="162"/>
        <v>0</v>
      </c>
      <c r="J255" s="43" t="s">
        <v>56</v>
      </c>
      <c r="K255" s="43">
        <f t="shared" si="164"/>
        <v>0</v>
      </c>
      <c r="L255" s="39"/>
      <c r="M255" s="42">
        <v>0</v>
      </c>
      <c r="N255" s="43" t="s">
        <v>56</v>
      </c>
      <c r="O255" s="43" t="s">
        <v>56</v>
      </c>
      <c r="P255" s="43" t="s">
        <v>56</v>
      </c>
      <c r="Q255" s="43" t="s">
        <v>56</v>
      </c>
      <c r="R255" s="43" t="s">
        <v>56</v>
      </c>
      <c r="S255" s="43">
        <f t="shared" si="165"/>
        <v>0</v>
      </c>
      <c r="T255" s="43" t="s">
        <v>56</v>
      </c>
      <c r="U255" s="43">
        <f t="shared" si="166"/>
        <v>0</v>
      </c>
      <c r="V255" s="40"/>
      <c r="W255" s="45"/>
    </row>
    <row r="256" spans="1:23" ht="15" x14ac:dyDescent="0.3">
      <c r="B256" s="41" t="s">
        <v>63</v>
      </c>
      <c r="C256" s="43" t="s">
        <v>56</v>
      </c>
      <c r="D256" s="42">
        <v>84</v>
      </c>
      <c r="E256" s="38">
        <v>61</v>
      </c>
      <c r="F256" s="43" t="s">
        <v>56</v>
      </c>
      <c r="G256" s="42">
        <v>332</v>
      </c>
      <c r="H256" s="43" t="s">
        <v>56</v>
      </c>
      <c r="I256" s="43">
        <f t="shared" si="162"/>
        <v>477</v>
      </c>
      <c r="J256" s="42">
        <v>4833</v>
      </c>
      <c r="K256" s="43">
        <f t="shared" si="164"/>
        <v>5310</v>
      </c>
      <c r="L256" s="39"/>
      <c r="M256" s="43" t="s">
        <v>56</v>
      </c>
      <c r="N256" s="42">
        <v>326</v>
      </c>
      <c r="O256" s="38">
        <v>28</v>
      </c>
      <c r="P256" s="43" t="s">
        <v>56</v>
      </c>
      <c r="Q256" s="42">
        <v>163</v>
      </c>
      <c r="R256" s="43" t="s">
        <v>56</v>
      </c>
      <c r="S256" s="43">
        <f t="shared" si="165"/>
        <v>517</v>
      </c>
      <c r="T256" s="42">
        <v>3242</v>
      </c>
      <c r="U256" s="43">
        <f t="shared" si="166"/>
        <v>3759</v>
      </c>
      <c r="V256" s="40"/>
      <c r="W256" s="45"/>
    </row>
    <row r="257" spans="1:23" ht="15" x14ac:dyDescent="0.3">
      <c r="B257" s="41" t="s">
        <v>64</v>
      </c>
      <c r="C257" s="43" t="s">
        <v>56</v>
      </c>
      <c r="D257" s="42">
        <v>56</v>
      </c>
      <c r="E257" s="38">
        <v>97</v>
      </c>
      <c r="F257" s="43" t="s">
        <v>56</v>
      </c>
      <c r="G257" s="42">
        <v>272</v>
      </c>
      <c r="H257" s="43" t="s">
        <v>56</v>
      </c>
      <c r="I257" s="43">
        <f t="shared" si="162"/>
        <v>425</v>
      </c>
      <c r="J257" s="42">
        <v>4269</v>
      </c>
      <c r="K257" s="43">
        <f t="shared" si="164"/>
        <v>4694</v>
      </c>
      <c r="L257" s="39"/>
      <c r="M257" s="43" t="s">
        <v>56</v>
      </c>
      <c r="N257" s="42">
        <v>35</v>
      </c>
      <c r="O257" s="38">
        <v>14</v>
      </c>
      <c r="P257" s="43" t="s">
        <v>56</v>
      </c>
      <c r="Q257" s="42">
        <v>56</v>
      </c>
      <c r="R257" s="43" t="s">
        <v>56</v>
      </c>
      <c r="S257" s="43">
        <f t="shared" si="165"/>
        <v>105</v>
      </c>
      <c r="T257" s="42">
        <v>2565</v>
      </c>
      <c r="U257" s="43">
        <f t="shared" si="166"/>
        <v>2670</v>
      </c>
      <c r="V257" s="40"/>
      <c r="W257" s="45"/>
    </row>
    <row r="258" spans="1:23" ht="15" x14ac:dyDescent="0.3">
      <c r="B258" s="46" t="s">
        <v>121</v>
      </c>
      <c r="C258" s="43">
        <f t="shared" ref="C258:K258" si="167">SUM(C246:C257)</f>
        <v>11762</v>
      </c>
      <c r="D258" s="43">
        <f t="shared" si="167"/>
        <v>877</v>
      </c>
      <c r="E258" s="43">
        <f t="shared" si="167"/>
        <v>158</v>
      </c>
      <c r="F258" s="43">
        <f t="shared" si="167"/>
        <v>0</v>
      </c>
      <c r="G258" s="43">
        <f t="shared" si="167"/>
        <v>7454</v>
      </c>
      <c r="H258" s="43" t="s">
        <v>56</v>
      </c>
      <c r="I258" s="43">
        <f t="shared" si="167"/>
        <v>20251</v>
      </c>
      <c r="J258" s="43">
        <f t="shared" si="167"/>
        <v>9102</v>
      </c>
      <c r="K258" s="43">
        <f t="shared" si="167"/>
        <v>29353</v>
      </c>
      <c r="L258" s="39"/>
      <c r="M258" s="43">
        <f t="shared" ref="M258:U258" si="168">SUM(M246:M257)</f>
        <v>10977</v>
      </c>
      <c r="N258" s="43">
        <f t="shared" si="168"/>
        <v>668</v>
      </c>
      <c r="O258" s="43">
        <f t="shared" si="168"/>
        <v>42</v>
      </c>
      <c r="P258" s="43">
        <f t="shared" si="168"/>
        <v>0</v>
      </c>
      <c r="Q258" s="43">
        <f t="shared" si="168"/>
        <v>5964</v>
      </c>
      <c r="R258" s="43" t="s">
        <v>56</v>
      </c>
      <c r="S258" s="43">
        <f t="shared" si="168"/>
        <v>17651</v>
      </c>
      <c r="T258" s="43">
        <f t="shared" si="168"/>
        <v>6618</v>
      </c>
      <c r="U258" s="43">
        <f t="shared" si="168"/>
        <v>24269</v>
      </c>
      <c r="V258" s="39"/>
      <c r="W258" s="45"/>
    </row>
    <row r="259" spans="1:23" ht="15" x14ac:dyDescent="0.3">
      <c r="B259" s="46"/>
      <c r="C259" s="43"/>
      <c r="D259" s="43"/>
      <c r="E259" s="43"/>
      <c r="F259" s="43"/>
      <c r="G259" s="43"/>
      <c r="H259" s="43"/>
      <c r="I259" s="43"/>
      <c r="J259" s="43"/>
      <c r="K259" s="43"/>
      <c r="L259" s="39"/>
      <c r="M259" s="43"/>
      <c r="N259" s="43"/>
      <c r="O259" s="43"/>
      <c r="P259" s="43"/>
      <c r="Q259" s="43"/>
      <c r="R259" s="43"/>
      <c r="S259" s="43"/>
      <c r="T259" s="43"/>
      <c r="U259" s="43"/>
      <c r="V259" s="39"/>
    </row>
    <row r="260" spans="1:23" ht="17.25" customHeight="1" x14ac:dyDescent="0.3">
      <c r="A260" s="36"/>
      <c r="B260" s="37" t="s">
        <v>110</v>
      </c>
      <c r="C260" s="38"/>
      <c r="D260" s="38"/>
      <c r="E260" s="38"/>
      <c r="F260" s="38"/>
      <c r="G260" s="38"/>
      <c r="H260" s="38"/>
      <c r="I260" s="38"/>
      <c r="J260" s="38"/>
      <c r="K260" s="38"/>
      <c r="L260" s="39"/>
      <c r="M260" s="38"/>
      <c r="N260" s="38"/>
      <c r="O260" s="38"/>
      <c r="P260" s="38"/>
      <c r="Q260" s="38"/>
      <c r="R260" s="38"/>
      <c r="S260" s="38"/>
      <c r="T260" s="38"/>
      <c r="U260" s="38"/>
      <c r="V260" s="40"/>
    </row>
    <row r="261" spans="1:23" ht="15" x14ac:dyDescent="0.3">
      <c r="B261" s="41" t="s">
        <v>112</v>
      </c>
      <c r="C261" s="42">
        <f>C231+C246</f>
        <v>19</v>
      </c>
      <c r="D261" s="42">
        <f>D231+D246</f>
        <v>0</v>
      </c>
      <c r="E261" s="43" t="s">
        <v>56</v>
      </c>
      <c r="F261" s="43" t="s">
        <v>56</v>
      </c>
      <c r="G261" s="42">
        <f>G231+G246</f>
        <v>8</v>
      </c>
      <c r="H261" s="43" t="s">
        <v>56</v>
      </c>
      <c r="I261" s="43">
        <f>SUM(C261:G261)</f>
        <v>27</v>
      </c>
      <c r="J261" s="43" t="s">
        <v>56</v>
      </c>
      <c r="K261" s="43">
        <f t="shared" ref="K261:K266" si="169">SUM(I261:J261)</f>
        <v>27</v>
      </c>
      <c r="L261" s="39"/>
      <c r="M261" s="42">
        <f t="shared" ref="M261:N261" si="170">M231+M246</f>
        <v>120</v>
      </c>
      <c r="N261" s="42">
        <f t="shared" si="170"/>
        <v>0</v>
      </c>
      <c r="O261" s="43" t="s">
        <v>56</v>
      </c>
      <c r="P261" s="43" t="s">
        <v>56</v>
      </c>
      <c r="Q261" s="42">
        <f>Q231+Q246</f>
        <v>46</v>
      </c>
      <c r="R261" s="43" t="s">
        <v>56</v>
      </c>
      <c r="S261" s="43">
        <f>SUM(M261:Q261)</f>
        <v>166</v>
      </c>
      <c r="T261" s="43" t="s">
        <v>56</v>
      </c>
      <c r="U261" s="43">
        <f>SUM(S261:T261)</f>
        <v>166</v>
      </c>
      <c r="V261" s="39"/>
      <c r="W261" s="45"/>
    </row>
    <row r="262" spans="1:23" ht="15" x14ac:dyDescent="0.3">
      <c r="B262" s="41" t="s">
        <v>82</v>
      </c>
      <c r="C262" s="42">
        <f>C232+C247</f>
        <v>1148</v>
      </c>
      <c r="D262" s="42">
        <f>D232+D247</f>
        <v>5</v>
      </c>
      <c r="E262" s="43" t="s">
        <v>56</v>
      </c>
      <c r="F262" s="42">
        <f>F232+F247</f>
        <v>0</v>
      </c>
      <c r="G262" s="42">
        <f>G232+G247</f>
        <v>288</v>
      </c>
      <c r="H262" s="43" t="s">
        <v>56</v>
      </c>
      <c r="I262" s="43">
        <f>SUM(C262:G262)</f>
        <v>1441</v>
      </c>
      <c r="J262" s="43" t="s">
        <v>56</v>
      </c>
      <c r="K262" s="43">
        <f t="shared" si="169"/>
        <v>1441</v>
      </c>
      <c r="L262" s="39"/>
      <c r="M262" s="42">
        <f>M232+M247</f>
        <v>9239</v>
      </c>
      <c r="N262" s="42">
        <f>N232+N247</f>
        <v>104</v>
      </c>
      <c r="O262" s="43" t="s">
        <v>56</v>
      </c>
      <c r="P262" s="42">
        <f>P232+P247</f>
        <v>0</v>
      </c>
      <c r="Q262" s="42">
        <f>Q232+Q247</f>
        <v>1775</v>
      </c>
      <c r="R262" s="43" t="s">
        <v>56</v>
      </c>
      <c r="S262" s="43">
        <f>SUM(M262:Q262)</f>
        <v>11118</v>
      </c>
      <c r="T262" s="43" t="s">
        <v>56</v>
      </c>
      <c r="U262" s="43">
        <f t="shared" ref="U262:U272" si="171">SUM(S262:T262)</f>
        <v>11118</v>
      </c>
      <c r="V262" s="39"/>
      <c r="W262" s="45"/>
    </row>
    <row r="263" spans="1:23" ht="15" x14ac:dyDescent="0.3">
      <c r="B263" s="41" t="s">
        <v>93</v>
      </c>
      <c r="C263" s="43" t="s">
        <v>56</v>
      </c>
      <c r="D263" s="43" t="s">
        <v>56</v>
      </c>
      <c r="E263" s="43" t="s">
        <v>56</v>
      </c>
      <c r="F263" s="43" t="s">
        <v>56</v>
      </c>
      <c r="G263" s="43" t="s">
        <v>56</v>
      </c>
      <c r="H263" s="43" t="s">
        <v>56</v>
      </c>
      <c r="I263" s="43" t="s">
        <v>56</v>
      </c>
      <c r="J263" s="42">
        <f>J233+J248</f>
        <v>0</v>
      </c>
      <c r="K263" s="43">
        <f t="shared" si="169"/>
        <v>0</v>
      </c>
      <c r="L263" s="39"/>
      <c r="M263" s="43" t="s">
        <v>56</v>
      </c>
      <c r="N263" s="43" t="s">
        <v>56</v>
      </c>
      <c r="O263" s="43" t="s">
        <v>56</v>
      </c>
      <c r="P263" s="43" t="s">
        <v>56</v>
      </c>
      <c r="Q263" s="43" t="s">
        <v>56</v>
      </c>
      <c r="R263" s="43" t="s">
        <v>56</v>
      </c>
      <c r="S263" s="43" t="s">
        <v>56</v>
      </c>
      <c r="T263" s="42">
        <f>T233+T248</f>
        <v>1200</v>
      </c>
      <c r="U263" s="43">
        <f t="shared" si="171"/>
        <v>1200</v>
      </c>
      <c r="V263" s="39"/>
      <c r="W263" s="45"/>
    </row>
    <row r="264" spans="1:23" ht="15" x14ac:dyDescent="0.3">
      <c r="B264" s="41" t="s">
        <v>113</v>
      </c>
      <c r="C264" s="42">
        <f>C234+C249</f>
        <v>123</v>
      </c>
      <c r="D264" s="42">
        <f>D234+D249</f>
        <v>58</v>
      </c>
      <c r="E264" s="43" t="s">
        <v>56</v>
      </c>
      <c r="F264" s="43" t="s">
        <v>56</v>
      </c>
      <c r="G264" s="42">
        <f>G234+G249</f>
        <v>25</v>
      </c>
      <c r="H264" s="43" t="s">
        <v>56</v>
      </c>
      <c r="I264" s="43">
        <f t="shared" ref="I264:I272" si="172">SUM(C264:G264)</f>
        <v>206</v>
      </c>
      <c r="J264" s="43" t="s">
        <v>56</v>
      </c>
      <c r="K264" s="43">
        <f t="shared" si="169"/>
        <v>206</v>
      </c>
      <c r="L264" s="39"/>
      <c r="M264" s="42">
        <f>M234+M249</f>
        <v>396</v>
      </c>
      <c r="N264" s="42">
        <f>N234+N249</f>
        <v>0</v>
      </c>
      <c r="O264" s="43" t="s">
        <v>56</v>
      </c>
      <c r="P264" s="43" t="s">
        <v>56</v>
      </c>
      <c r="Q264" s="42">
        <f>Q234+Q249</f>
        <v>0</v>
      </c>
      <c r="R264" s="43" t="s">
        <v>56</v>
      </c>
      <c r="S264" s="43">
        <f t="shared" ref="S264:S266" si="173">SUM(M264:Q264)</f>
        <v>396</v>
      </c>
      <c r="T264" s="43" t="s">
        <v>56</v>
      </c>
      <c r="U264" s="43">
        <f t="shared" si="171"/>
        <v>396</v>
      </c>
      <c r="V264" s="40"/>
      <c r="W264" s="45"/>
    </row>
    <row r="265" spans="1:23" ht="15" x14ac:dyDescent="0.3">
      <c r="B265" s="41" t="s">
        <v>58</v>
      </c>
      <c r="C265" s="44" t="s">
        <v>56</v>
      </c>
      <c r="D265" s="42">
        <f>D235+D250</f>
        <v>0</v>
      </c>
      <c r="E265" s="42">
        <f>E235+E250</f>
        <v>0</v>
      </c>
      <c r="F265" s="43" t="s">
        <v>56</v>
      </c>
      <c r="G265" s="42">
        <f>G235+G250</f>
        <v>0</v>
      </c>
      <c r="H265" s="43" t="s">
        <v>56</v>
      </c>
      <c r="I265" s="43">
        <f t="shared" si="172"/>
        <v>0</v>
      </c>
      <c r="J265" s="42">
        <f>J235+J250</f>
        <v>0</v>
      </c>
      <c r="K265" s="43">
        <f t="shared" si="169"/>
        <v>0</v>
      </c>
      <c r="L265" s="39"/>
      <c r="M265" s="43" t="s">
        <v>56</v>
      </c>
      <c r="N265" s="42">
        <f>N235+N250</f>
        <v>0</v>
      </c>
      <c r="O265" s="42">
        <f>O235+O250</f>
        <v>0</v>
      </c>
      <c r="P265" s="43" t="s">
        <v>56</v>
      </c>
      <c r="Q265" s="42">
        <f>Q235+Q250</f>
        <v>0</v>
      </c>
      <c r="R265" s="43" t="s">
        <v>56</v>
      </c>
      <c r="S265" s="43">
        <f t="shared" si="173"/>
        <v>0</v>
      </c>
      <c r="T265" s="42">
        <f>T235+T250</f>
        <v>89</v>
      </c>
      <c r="U265" s="43">
        <f t="shared" si="171"/>
        <v>89</v>
      </c>
      <c r="V265" s="40"/>
      <c r="W265" s="45"/>
    </row>
    <row r="266" spans="1:23" ht="15" x14ac:dyDescent="0.3">
      <c r="B266" s="41" t="s">
        <v>114</v>
      </c>
      <c r="C266" s="42">
        <f>C236+C251</f>
        <v>0</v>
      </c>
      <c r="D266" s="43" t="s">
        <v>56</v>
      </c>
      <c r="E266" s="43" t="s">
        <v>56</v>
      </c>
      <c r="F266" s="43" t="s">
        <v>56</v>
      </c>
      <c r="G266" s="43" t="s">
        <v>56</v>
      </c>
      <c r="H266" s="43" t="s">
        <v>56</v>
      </c>
      <c r="I266" s="43">
        <f t="shared" si="172"/>
        <v>0</v>
      </c>
      <c r="J266" s="43" t="s">
        <v>56</v>
      </c>
      <c r="K266" s="43">
        <f t="shared" si="169"/>
        <v>0</v>
      </c>
      <c r="L266" s="39"/>
      <c r="M266" s="42">
        <f>M236+M251</f>
        <v>30</v>
      </c>
      <c r="N266" s="43" t="s">
        <v>56</v>
      </c>
      <c r="O266" s="43" t="s">
        <v>56</v>
      </c>
      <c r="P266" s="43" t="s">
        <v>56</v>
      </c>
      <c r="Q266" s="43" t="s">
        <v>56</v>
      </c>
      <c r="R266" s="43" t="s">
        <v>56</v>
      </c>
      <c r="S266" s="43">
        <f t="shared" si="173"/>
        <v>30</v>
      </c>
      <c r="T266" s="43" t="s">
        <v>56</v>
      </c>
      <c r="U266" s="43">
        <f t="shared" si="171"/>
        <v>30</v>
      </c>
      <c r="V266" s="39"/>
      <c r="W266" s="45"/>
    </row>
    <row r="267" spans="1:23" ht="15" x14ac:dyDescent="0.3">
      <c r="B267" s="41" t="s">
        <v>115</v>
      </c>
      <c r="C267" s="44" t="s">
        <v>56</v>
      </c>
      <c r="D267" s="42">
        <f>D237+D252</f>
        <v>0</v>
      </c>
      <c r="E267" s="42">
        <f>E237+E252</f>
        <v>0</v>
      </c>
      <c r="F267" s="43" t="s">
        <v>56</v>
      </c>
      <c r="G267" s="42">
        <f>G237+G252</f>
        <v>0</v>
      </c>
      <c r="H267" s="43" t="s">
        <v>56</v>
      </c>
      <c r="I267" s="43">
        <f t="shared" si="172"/>
        <v>0</v>
      </c>
      <c r="J267" s="44" t="s">
        <v>56</v>
      </c>
      <c r="K267" s="43">
        <f>SUM(I267:J267)</f>
        <v>0</v>
      </c>
      <c r="L267" s="39"/>
      <c r="M267" s="44" t="s">
        <v>56</v>
      </c>
      <c r="N267" s="42">
        <f>N237+N252</f>
        <v>26</v>
      </c>
      <c r="O267" s="42">
        <f>O237+O252</f>
        <v>0</v>
      </c>
      <c r="P267" s="43" t="s">
        <v>56</v>
      </c>
      <c r="Q267" s="42">
        <f>Q237+Q252</f>
        <v>16</v>
      </c>
      <c r="R267" s="43" t="s">
        <v>56</v>
      </c>
      <c r="S267" s="43">
        <f>SUM(M267:Q267)</f>
        <v>42</v>
      </c>
      <c r="T267" s="44" t="s">
        <v>56</v>
      </c>
      <c r="U267" s="43">
        <f t="shared" si="171"/>
        <v>42</v>
      </c>
      <c r="V267" s="40"/>
      <c r="W267" s="45"/>
    </row>
    <row r="268" spans="1:23" ht="15" x14ac:dyDescent="0.3">
      <c r="B268" s="41" t="s">
        <v>61</v>
      </c>
      <c r="C268" s="42">
        <f>C238+C253</f>
        <v>212</v>
      </c>
      <c r="D268" s="42">
        <f>D238+D253</f>
        <v>59</v>
      </c>
      <c r="E268" s="43" t="s">
        <v>56</v>
      </c>
      <c r="F268" s="43" t="s">
        <v>56</v>
      </c>
      <c r="G268" s="43" t="s">
        <v>56</v>
      </c>
      <c r="H268" s="43" t="s">
        <v>56</v>
      </c>
      <c r="I268" s="43">
        <f t="shared" si="172"/>
        <v>271</v>
      </c>
      <c r="J268" s="43" t="s">
        <v>56</v>
      </c>
      <c r="K268" s="43">
        <f t="shared" ref="K268:K272" si="174">SUM(I268:J268)</f>
        <v>271</v>
      </c>
      <c r="L268" s="39"/>
      <c r="M268" s="42">
        <f>M238+M253</f>
        <v>206</v>
      </c>
      <c r="N268" s="42">
        <f>N238+N253</f>
        <v>0</v>
      </c>
      <c r="O268" s="43" t="s">
        <v>56</v>
      </c>
      <c r="P268" s="43" t="s">
        <v>56</v>
      </c>
      <c r="Q268" s="43" t="s">
        <v>56</v>
      </c>
      <c r="R268" s="43" t="s">
        <v>56</v>
      </c>
      <c r="S268" s="43">
        <f t="shared" ref="S268:S272" si="175">SUM(M268:Q268)</f>
        <v>206</v>
      </c>
      <c r="T268" s="43" t="s">
        <v>56</v>
      </c>
      <c r="U268" s="43">
        <f t="shared" si="171"/>
        <v>206</v>
      </c>
      <c r="V268" s="40"/>
      <c r="W268" s="45"/>
    </row>
    <row r="269" spans="1:23" ht="15" x14ac:dyDescent="0.3">
      <c r="B269" s="41" t="s">
        <v>116</v>
      </c>
      <c r="C269" s="42">
        <f>C239+C254</f>
        <v>15748</v>
      </c>
      <c r="D269" s="42">
        <f>D239+D254</f>
        <v>914</v>
      </c>
      <c r="E269" s="43" t="s">
        <v>56</v>
      </c>
      <c r="F269" s="42">
        <f>F239+F254</f>
        <v>0</v>
      </c>
      <c r="G269" s="42">
        <f>G239+G254</f>
        <v>9460</v>
      </c>
      <c r="H269" s="43" t="s">
        <v>56</v>
      </c>
      <c r="I269" s="43">
        <f t="shared" si="172"/>
        <v>26122</v>
      </c>
      <c r="J269" s="43" t="s">
        <v>56</v>
      </c>
      <c r="K269" s="43">
        <f t="shared" si="174"/>
        <v>26122</v>
      </c>
      <c r="L269" s="55"/>
      <c r="M269" s="42">
        <f>M239+M254</f>
        <v>8897</v>
      </c>
      <c r="N269" s="42">
        <f>N239+N254</f>
        <v>347</v>
      </c>
      <c r="O269" s="43" t="s">
        <v>56</v>
      </c>
      <c r="P269" s="42">
        <f>P239+P254</f>
        <v>0</v>
      </c>
      <c r="Q269" s="42">
        <f>Q239+Q254</f>
        <v>6628</v>
      </c>
      <c r="R269" s="43" t="s">
        <v>56</v>
      </c>
      <c r="S269" s="43">
        <f t="shared" si="175"/>
        <v>15872</v>
      </c>
      <c r="T269" s="43" t="s">
        <v>56</v>
      </c>
      <c r="U269" s="43">
        <f t="shared" si="171"/>
        <v>15872</v>
      </c>
      <c r="V269" s="39"/>
      <c r="W269" s="45"/>
    </row>
    <row r="270" spans="1:23" ht="15" x14ac:dyDescent="0.3">
      <c r="B270" s="41" t="s">
        <v>117</v>
      </c>
      <c r="C270" s="42">
        <f>C240+C255</f>
        <v>0</v>
      </c>
      <c r="D270" s="43" t="s">
        <v>56</v>
      </c>
      <c r="E270" s="43" t="s">
        <v>56</v>
      </c>
      <c r="F270" s="43" t="s">
        <v>56</v>
      </c>
      <c r="G270" s="43" t="s">
        <v>56</v>
      </c>
      <c r="H270" s="43" t="s">
        <v>56</v>
      </c>
      <c r="I270" s="43">
        <f t="shared" si="172"/>
        <v>0</v>
      </c>
      <c r="J270" s="43" t="s">
        <v>56</v>
      </c>
      <c r="K270" s="43">
        <f t="shared" si="174"/>
        <v>0</v>
      </c>
      <c r="L270" s="39"/>
      <c r="M270" s="42">
        <f>M240+M255</f>
        <v>1</v>
      </c>
      <c r="N270" s="43" t="s">
        <v>56</v>
      </c>
      <c r="O270" s="43" t="s">
        <v>56</v>
      </c>
      <c r="P270" s="43" t="s">
        <v>56</v>
      </c>
      <c r="Q270" s="43" t="s">
        <v>56</v>
      </c>
      <c r="R270" s="43" t="s">
        <v>56</v>
      </c>
      <c r="S270" s="43">
        <f t="shared" si="175"/>
        <v>1</v>
      </c>
      <c r="T270" s="43" t="s">
        <v>56</v>
      </c>
      <c r="U270" s="43">
        <f t="shared" si="171"/>
        <v>1</v>
      </c>
      <c r="V270" s="39"/>
      <c r="W270" s="45"/>
    </row>
    <row r="271" spans="1:23" ht="15" x14ac:dyDescent="0.3">
      <c r="B271" s="41" t="s">
        <v>63</v>
      </c>
      <c r="C271" s="43" t="s">
        <v>56</v>
      </c>
      <c r="D271" s="42">
        <f t="shared" ref="D271:G272" si="176">D241+D256</f>
        <v>234</v>
      </c>
      <c r="E271" s="42">
        <f t="shared" si="176"/>
        <v>76</v>
      </c>
      <c r="F271" s="43" t="s">
        <v>56</v>
      </c>
      <c r="G271" s="42">
        <f t="shared" si="176"/>
        <v>423</v>
      </c>
      <c r="H271" s="43" t="s">
        <v>56</v>
      </c>
      <c r="I271" s="43">
        <f t="shared" si="172"/>
        <v>733</v>
      </c>
      <c r="J271" s="42">
        <f>J241+J256</f>
        <v>8347</v>
      </c>
      <c r="K271" s="43">
        <f t="shared" si="174"/>
        <v>9080</v>
      </c>
      <c r="L271" s="39"/>
      <c r="M271" s="43" t="s">
        <v>56</v>
      </c>
      <c r="N271" s="42">
        <f t="shared" ref="N271:Q272" si="177">N241+N256</f>
        <v>475</v>
      </c>
      <c r="O271" s="42">
        <f t="shared" si="177"/>
        <v>28</v>
      </c>
      <c r="P271" s="43" t="s">
        <v>56</v>
      </c>
      <c r="Q271" s="42">
        <f t="shared" si="177"/>
        <v>225</v>
      </c>
      <c r="R271" s="43" t="s">
        <v>56</v>
      </c>
      <c r="S271" s="43">
        <f t="shared" si="175"/>
        <v>728</v>
      </c>
      <c r="T271" s="42">
        <f>T241+T256</f>
        <v>6166</v>
      </c>
      <c r="U271" s="43">
        <f t="shared" si="171"/>
        <v>6894</v>
      </c>
      <c r="V271" s="40"/>
      <c r="W271" s="45"/>
    </row>
    <row r="272" spans="1:23" ht="15" x14ac:dyDescent="0.3">
      <c r="B272" s="41" t="s">
        <v>64</v>
      </c>
      <c r="C272" s="43" t="s">
        <v>56</v>
      </c>
      <c r="D272" s="42">
        <f t="shared" si="176"/>
        <v>62</v>
      </c>
      <c r="E272" s="42">
        <f t="shared" si="176"/>
        <v>238</v>
      </c>
      <c r="F272" s="43" t="s">
        <v>56</v>
      </c>
      <c r="G272" s="42">
        <f t="shared" si="176"/>
        <v>474</v>
      </c>
      <c r="H272" s="43" t="s">
        <v>56</v>
      </c>
      <c r="I272" s="43">
        <f t="shared" si="172"/>
        <v>774</v>
      </c>
      <c r="J272" s="42">
        <f>J242+J257</f>
        <v>6985</v>
      </c>
      <c r="K272" s="43">
        <f t="shared" si="174"/>
        <v>7759</v>
      </c>
      <c r="L272" s="39"/>
      <c r="M272" s="43" t="s">
        <v>56</v>
      </c>
      <c r="N272" s="42">
        <f t="shared" si="177"/>
        <v>42</v>
      </c>
      <c r="O272" s="42">
        <f t="shared" si="177"/>
        <v>17</v>
      </c>
      <c r="P272" s="43" t="s">
        <v>56</v>
      </c>
      <c r="Q272" s="42">
        <f t="shared" si="177"/>
        <v>98</v>
      </c>
      <c r="R272" s="43" t="s">
        <v>56</v>
      </c>
      <c r="S272" s="43">
        <f t="shared" si="175"/>
        <v>157</v>
      </c>
      <c r="T272" s="42">
        <f>T242+T257</f>
        <v>3915</v>
      </c>
      <c r="U272" s="43">
        <f t="shared" si="171"/>
        <v>4072</v>
      </c>
      <c r="V272" s="39"/>
      <c r="W272" s="45"/>
    </row>
    <row r="273" spans="1:23" ht="15.5" thickBot="1" x14ac:dyDescent="0.35">
      <c r="A273" s="30"/>
      <c r="B273" s="47" t="s">
        <v>122</v>
      </c>
      <c r="C273" s="48">
        <f t="shared" ref="C273:K273" si="178">SUM(C261:C272)</f>
        <v>17250</v>
      </c>
      <c r="D273" s="48">
        <f t="shared" si="178"/>
        <v>1332</v>
      </c>
      <c r="E273" s="48">
        <f t="shared" si="178"/>
        <v>314</v>
      </c>
      <c r="F273" s="48">
        <f t="shared" si="178"/>
        <v>0</v>
      </c>
      <c r="G273" s="48">
        <f t="shared" si="178"/>
        <v>10678</v>
      </c>
      <c r="H273" s="48" t="s">
        <v>56</v>
      </c>
      <c r="I273" s="48">
        <f t="shared" si="178"/>
        <v>29574</v>
      </c>
      <c r="J273" s="48">
        <f t="shared" si="178"/>
        <v>15332</v>
      </c>
      <c r="K273" s="48">
        <f t="shared" si="178"/>
        <v>44906</v>
      </c>
      <c r="L273" s="49"/>
      <c r="M273" s="48">
        <f t="shared" ref="M273:U273" si="179">SUM(M261:M272)</f>
        <v>18889</v>
      </c>
      <c r="N273" s="48">
        <f t="shared" si="179"/>
        <v>994</v>
      </c>
      <c r="O273" s="48">
        <f t="shared" si="179"/>
        <v>45</v>
      </c>
      <c r="P273" s="48">
        <f t="shared" si="179"/>
        <v>0</v>
      </c>
      <c r="Q273" s="48">
        <f t="shared" si="179"/>
        <v>8788</v>
      </c>
      <c r="R273" s="48" t="s">
        <v>56</v>
      </c>
      <c r="S273" s="48">
        <f t="shared" si="179"/>
        <v>28716</v>
      </c>
      <c r="T273" s="48">
        <f t="shared" si="179"/>
        <v>11370</v>
      </c>
      <c r="U273" s="48">
        <f t="shared" si="179"/>
        <v>40086</v>
      </c>
      <c r="V273" s="39"/>
      <c r="W273" s="45"/>
    </row>
    <row r="274" spans="1:23" ht="15" x14ac:dyDescent="0.3">
      <c r="B274" s="46"/>
      <c r="C274" s="50"/>
      <c r="D274" s="50"/>
      <c r="E274" s="50"/>
      <c r="F274" s="50"/>
      <c r="G274" s="50"/>
      <c r="H274" s="51"/>
      <c r="I274" s="51"/>
      <c r="J274" s="50"/>
      <c r="K274" s="51"/>
      <c r="L274" s="52"/>
      <c r="M274" s="50"/>
      <c r="N274" s="50"/>
      <c r="O274" s="50"/>
      <c r="P274" s="50"/>
      <c r="Q274" s="50"/>
      <c r="R274" s="51"/>
      <c r="S274" s="51"/>
      <c r="T274" s="50"/>
      <c r="U274" s="51"/>
      <c r="V274" s="39"/>
    </row>
    <row r="275" spans="1:23" ht="17.25" customHeight="1" x14ac:dyDescent="0.3">
      <c r="A275" s="36" t="s">
        <v>123</v>
      </c>
      <c r="B275" s="37" t="s">
        <v>124</v>
      </c>
      <c r="C275" s="38"/>
      <c r="D275" s="38"/>
      <c r="E275" s="38"/>
      <c r="F275" s="38"/>
      <c r="G275" s="38"/>
      <c r="H275" s="38"/>
      <c r="I275" s="38"/>
      <c r="J275" s="38"/>
      <c r="K275" s="38"/>
      <c r="L275" s="39"/>
      <c r="M275" s="38"/>
      <c r="N275" s="38"/>
      <c r="O275" s="38"/>
      <c r="P275" s="38"/>
      <c r="Q275" s="38"/>
      <c r="R275" s="38"/>
      <c r="S275" s="38"/>
      <c r="T275" s="38"/>
      <c r="U275" s="38"/>
      <c r="V275" s="40"/>
    </row>
    <row r="276" spans="1:23" ht="15" x14ac:dyDescent="0.3">
      <c r="B276" s="41" t="s">
        <v>112</v>
      </c>
      <c r="C276" s="42">
        <v>12</v>
      </c>
      <c r="D276" s="38">
        <v>0</v>
      </c>
      <c r="E276" s="43" t="s">
        <v>56</v>
      </c>
      <c r="F276" s="43" t="s">
        <v>56</v>
      </c>
      <c r="G276" s="42">
        <v>3</v>
      </c>
      <c r="H276" s="43" t="s">
        <v>56</v>
      </c>
      <c r="I276" s="43">
        <f>SUM(C276:G276)</f>
        <v>15</v>
      </c>
      <c r="J276" s="43" t="s">
        <v>56</v>
      </c>
      <c r="K276" s="43">
        <f t="shared" ref="K276:K289" si="180">SUM(I276:J276)</f>
        <v>15</v>
      </c>
      <c r="L276" s="39"/>
      <c r="M276" s="42">
        <v>225</v>
      </c>
      <c r="N276" s="38">
        <v>0</v>
      </c>
      <c r="O276" s="43" t="s">
        <v>56</v>
      </c>
      <c r="P276" s="43" t="s">
        <v>56</v>
      </c>
      <c r="Q276" s="42">
        <v>3</v>
      </c>
      <c r="R276" s="43" t="s">
        <v>56</v>
      </c>
      <c r="S276" s="43">
        <f>SUM(M276:Q276)</f>
        <v>228</v>
      </c>
      <c r="T276" s="43" t="s">
        <v>56</v>
      </c>
      <c r="U276" s="43">
        <f>SUM(S276:T276)</f>
        <v>228</v>
      </c>
      <c r="V276" s="39"/>
      <c r="W276" s="45"/>
    </row>
    <row r="277" spans="1:23" ht="15" x14ac:dyDescent="0.3">
      <c r="B277" s="41" t="s">
        <v>125</v>
      </c>
      <c r="C277" s="42">
        <v>0</v>
      </c>
      <c r="D277" s="42">
        <v>0</v>
      </c>
      <c r="E277" s="43" t="s">
        <v>56</v>
      </c>
      <c r="F277" s="43" t="s">
        <v>56</v>
      </c>
      <c r="G277" s="42">
        <v>0</v>
      </c>
      <c r="H277" s="43" t="s">
        <v>56</v>
      </c>
      <c r="I277" s="43">
        <f>SUM(C277:G277)</f>
        <v>0</v>
      </c>
      <c r="J277" s="43" t="s">
        <v>56</v>
      </c>
      <c r="K277" s="43">
        <f t="shared" si="180"/>
        <v>0</v>
      </c>
      <c r="L277" s="39"/>
      <c r="M277" s="42">
        <v>66</v>
      </c>
      <c r="N277" s="42">
        <v>0</v>
      </c>
      <c r="O277" s="43" t="s">
        <v>56</v>
      </c>
      <c r="P277" s="43" t="s">
        <v>56</v>
      </c>
      <c r="Q277" s="42">
        <v>22</v>
      </c>
      <c r="R277" s="43" t="s">
        <v>56</v>
      </c>
      <c r="S277" s="43">
        <f>SUM(M277:Q277)</f>
        <v>88</v>
      </c>
      <c r="T277" s="43" t="s">
        <v>56</v>
      </c>
      <c r="U277" s="43">
        <f t="shared" ref="U277:U289" si="181">SUM(S277:T277)</f>
        <v>88</v>
      </c>
      <c r="V277" s="39"/>
      <c r="W277" s="45"/>
    </row>
    <row r="278" spans="1:23" ht="15" x14ac:dyDescent="0.3">
      <c r="B278" s="41" t="s">
        <v>126</v>
      </c>
      <c r="C278" s="42">
        <v>2454</v>
      </c>
      <c r="D278" s="42">
        <v>46</v>
      </c>
      <c r="E278" s="43" t="s">
        <v>56</v>
      </c>
      <c r="F278" s="38">
        <v>0</v>
      </c>
      <c r="G278" s="42">
        <v>534</v>
      </c>
      <c r="H278" s="43" t="s">
        <v>56</v>
      </c>
      <c r="I278" s="43">
        <f>SUM(C278:G278)</f>
        <v>3034</v>
      </c>
      <c r="J278" s="43" t="s">
        <v>56</v>
      </c>
      <c r="K278" s="43">
        <f t="shared" si="180"/>
        <v>3034</v>
      </c>
      <c r="L278" s="39"/>
      <c r="M278" s="42">
        <v>5635</v>
      </c>
      <c r="N278" s="42">
        <v>85</v>
      </c>
      <c r="O278" s="43" t="s">
        <v>56</v>
      </c>
      <c r="P278" s="38">
        <v>0</v>
      </c>
      <c r="Q278" s="42">
        <v>982</v>
      </c>
      <c r="R278" s="43" t="s">
        <v>56</v>
      </c>
      <c r="S278" s="43">
        <f>SUM(M278:Q278)</f>
        <v>6702</v>
      </c>
      <c r="T278" s="43" t="s">
        <v>56</v>
      </c>
      <c r="U278" s="43">
        <f t="shared" si="181"/>
        <v>6702</v>
      </c>
      <c r="V278" s="39"/>
      <c r="W278" s="45"/>
    </row>
    <row r="279" spans="1:23" ht="15" x14ac:dyDescent="0.3">
      <c r="B279" s="41" t="s">
        <v>93</v>
      </c>
      <c r="C279" s="43" t="s">
        <v>56</v>
      </c>
      <c r="D279" s="43" t="s">
        <v>56</v>
      </c>
      <c r="E279" s="43" t="s">
        <v>56</v>
      </c>
      <c r="F279" s="43" t="s">
        <v>56</v>
      </c>
      <c r="G279" s="43" t="s">
        <v>56</v>
      </c>
      <c r="H279" s="43" t="s">
        <v>56</v>
      </c>
      <c r="I279" s="43" t="s">
        <v>56</v>
      </c>
      <c r="J279" s="38">
        <v>0</v>
      </c>
      <c r="K279" s="43">
        <f t="shared" si="180"/>
        <v>0</v>
      </c>
      <c r="L279" s="39"/>
      <c r="M279" s="43" t="s">
        <v>56</v>
      </c>
      <c r="N279" s="43" t="s">
        <v>56</v>
      </c>
      <c r="O279" s="43" t="s">
        <v>56</v>
      </c>
      <c r="P279" s="43" t="s">
        <v>56</v>
      </c>
      <c r="Q279" s="43" t="s">
        <v>56</v>
      </c>
      <c r="R279" s="43" t="s">
        <v>56</v>
      </c>
      <c r="S279" s="43" t="s">
        <v>56</v>
      </c>
      <c r="T279" s="38">
        <v>164</v>
      </c>
      <c r="U279" s="43">
        <f t="shared" si="181"/>
        <v>164</v>
      </c>
      <c r="V279" s="40"/>
      <c r="W279" s="45"/>
    </row>
    <row r="280" spans="1:23" ht="15" x14ac:dyDescent="0.3">
      <c r="B280" s="41" t="s">
        <v>113</v>
      </c>
      <c r="C280" s="38">
        <v>63</v>
      </c>
      <c r="D280" s="38">
        <v>0</v>
      </c>
      <c r="E280" s="43" t="s">
        <v>56</v>
      </c>
      <c r="F280" s="43" t="s">
        <v>56</v>
      </c>
      <c r="G280" s="38">
        <v>10</v>
      </c>
      <c r="H280" s="43" t="s">
        <v>56</v>
      </c>
      <c r="I280" s="43">
        <f t="shared" ref="I280:I289" si="182">SUM(C280:G280)</f>
        <v>73</v>
      </c>
      <c r="J280" s="43" t="s">
        <v>56</v>
      </c>
      <c r="K280" s="43">
        <f t="shared" si="180"/>
        <v>73</v>
      </c>
      <c r="L280" s="39"/>
      <c r="M280" s="38">
        <v>320</v>
      </c>
      <c r="N280" s="38">
        <v>0</v>
      </c>
      <c r="O280" s="43" t="s">
        <v>56</v>
      </c>
      <c r="P280" s="43" t="s">
        <v>56</v>
      </c>
      <c r="Q280" s="38">
        <v>31</v>
      </c>
      <c r="R280" s="43" t="s">
        <v>56</v>
      </c>
      <c r="S280" s="43">
        <f t="shared" ref="S280:S289" si="183">SUM(M280:Q280)</f>
        <v>351</v>
      </c>
      <c r="T280" s="43" t="s">
        <v>56</v>
      </c>
      <c r="U280" s="43">
        <f t="shared" si="181"/>
        <v>351</v>
      </c>
      <c r="V280" s="40"/>
      <c r="W280" s="45"/>
    </row>
    <row r="281" spans="1:23" ht="15" x14ac:dyDescent="0.3">
      <c r="B281" s="41" t="s">
        <v>58</v>
      </c>
      <c r="C281" s="44" t="s">
        <v>56</v>
      </c>
      <c r="D281" s="38">
        <v>0</v>
      </c>
      <c r="E281" s="38">
        <v>0</v>
      </c>
      <c r="F281" s="43" t="s">
        <v>56</v>
      </c>
      <c r="G281" s="38">
        <v>0</v>
      </c>
      <c r="H281" s="43" t="s">
        <v>56</v>
      </c>
      <c r="I281" s="43">
        <f t="shared" si="182"/>
        <v>0</v>
      </c>
      <c r="J281" s="38">
        <v>0</v>
      </c>
      <c r="K281" s="43">
        <f t="shared" si="180"/>
        <v>0</v>
      </c>
      <c r="L281" s="39"/>
      <c r="M281" s="43" t="s">
        <v>56</v>
      </c>
      <c r="N281" s="42">
        <v>0</v>
      </c>
      <c r="O281" s="42">
        <v>0</v>
      </c>
      <c r="P281" s="43" t="s">
        <v>56</v>
      </c>
      <c r="Q281" s="42">
        <v>0</v>
      </c>
      <c r="R281" s="43" t="s">
        <v>56</v>
      </c>
      <c r="S281" s="43">
        <f t="shared" si="183"/>
        <v>0</v>
      </c>
      <c r="T281" s="42">
        <v>83</v>
      </c>
      <c r="U281" s="43">
        <f t="shared" si="181"/>
        <v>83</v>
      </c>
      <c r="V281" s="39"/>
      <c r="W281" s="45"/>
    </row>
    <row r="282" spans="1:23" ht="15" x14ac:dyDescent="0.3">
      <c r="B282" s="41" t="s">
        <v>114</v>
      </c>
      <c r="C282" s="38">
        <v>97</v>
      </c>
      <c r="D282" s="43" t="s">
        <v>56</v>
      </c>
      <c r="E282" s="43" t="s">
        <v>56</v>
      </c>
      <c r="F282" s="43" t="s">
        <v>56</v>
      </c>
      <c r="G282" s="43" t="s">
        <v>56</v>
      </c>
      <c r="H282" s="43" t="s">
        <v>56</v>
      </c>
      <c r="I282" s="43">
        <f t="shared" si="182"/>
        <v>97</v>
      </c>
      <c r="J282" s="43" t="s">
        <v>56</v>
      </c>
      <c r="K282" s="43">
        <f t="shared" si="180"/>
        <v>97</v>
      </c>
      <c r="L282" s="39"/>
      <c r="M282" s="38">
        <v>57</v>
      </c>
      <c r="N282" s="43" t="s">
        <v>56</v>
      </c>
      <c r="O282" s="43" t="s">
        <v>56</v>
      </c>
      <c r="P282" s="43" t="s">
        <v>56</v>
      </c>
      <c r="Q282" s="43" t="s">
        <v>56</v>
      </c>
      <c r="R282" s="43" t="s">
        <v>56</v>
      </c>
      <c r="S282" s="43">
        <f t="shared" si="183"/>
        <v>57</v>
      </c>
      <c r="T282" s="43" t="s">
        <v>56</v>
      </c>
      <c r="U282" s="43">
        <f t="shared" si="181"/>
        <v>57</v>
      </c>
      <c r="V282" s="40"/>
      <c r="W282" s="45"/>
    </row>
    <row r="283" spans="1:23" ht="15" x14ac:dyDescent="0.3">
      <c r="B283" s="41" t="s">
        <v>127</v>
      </c>
      <c r="C283" s="38">
        <v>28</v>
      </c>
      <c r="D283" s="43" t="s">
        <v>56</v>
      </c>
      <c r="E283" s="43" t="s">
        <v>56</v>
      </c>
      <c r="F283" s="43" t="s">
        <v>56</v>
      </c>
      <c r="G283" s="43" t="s">
        <v>56</v>
      </c>
      <c r="H283" s="43" t="s">
        <v>56</v>
      </c>
      <c r="I283" s="43">
        <f t="shared" si="182"/>
        <v>28</v>
      </c>
      <c r="J283" s="43" t="s">
        <v>56</v>
      </c>
      <c r="K283" s="43">
        <f t="shared" si="180"/>
        <v>28</v>
      </c>
      <c r="L283" s="39"/>
      <c r="M283" s="38">
        <v>35</v>
      </c>
      <c r="N283" s="43" t="s">
        <v>56</v>
      </c>
      <c r="O283" s="43" t="s">
        <v>56</v>
      </c>
      <c r="P283" s="43" t="s">
        <v>56</v>
      </c>
      <c r="Q283" s="43" t="s">
        <v>56</v>
      </c>
      <c r="R283" s="43" t="s">
        <v>56</v>
      </c>
      <c r="S283" s="43">
        <f t="shared" si="183"/>
        <v>35</v>
      </c>
      <c r="T283" s="43" t="s">
        <v>56</v>
      </c>
      <c r="U283" s="43">
        <f t="shared" si="181"/>
        <v>35</v>
      </c>
      <c r="V283" s="39"/>
      <c r="W283" s="45"/>
    </row>
    <row r="284" spans="1:23" ht="15" x14ac:dyDescent="0.3">
      <c r="B284" s="41" t="s">
        <v>128</v>
      </c>
      <c r="C284" s="43" t="s">
        <v>56</v>
      </c>
      <c r="D284" s="43" t="s">
        <v>56</v>
      </c>
      <c r="E284" s="43" t="s">
        <v>56</v>
      </c>
      <c r="F284" s="38">
        <v>0</v>
      </c>
      <c r="G284" s="38">
        <v>38</v>
      </c>
      <c r="H284" s="43" t="s">
        <v>56</v>
      </c>
      <c r="I284" s="43">
        <f t="shared" si="182"/>
        <v>38</v>
      </c>
      <c r="J284" s="43" t="s">
        <v>56</v>
      </c>
      <c r="K284" s="43">
        <f t="shared" si="180"/>
        <v>38</v>
      </c>
      <c r="L284" s="39"/>
      <c r="M284" s="43" t="s">
        <v>56</v>
      </c>
      <c r="N284" s="43" t="s">
        <v>56</v>
      </c>
      <c r="O284" s="43" t="s">
        <v>56</v>
      </c>
      <c r="P284" s="38">
        <v>0</v>
      </c>
      <c r="Q284" s="38">
        <v>38</v>
      </c>
      <c r="R284" s="43" t="s">
        <v>56</v>
      </c>
      <c r="S284" s="43">
        <f t="shared" si="183"/>
        <v>38</v>
      </c>
      <c r="T284" s="43" t="s">
        <v>56</v>
      </c>
      <c r="U284" s="43">
        <f t="shared" si="181"/>
        <v>38</v>
      </c>
      <c r="V284" s="39"/>
      <c r="W284" s="45"/>
    </row>
    <row r="285" spans="1:23" ht="15" x14ac:dyDescent="0.3">
      <c r="B285" s="41" t="s">
        <v>61</v>
      </c>
      <c r="C285" s="38">
        <v>117</v>
      </c>
      <c r="D285" s="43" t="s">
        <v>56</v>
      </c>
      <c r="E285" s="43" t="s">
        <v>56</v>
      </c>
      <c r="F285" s="43" t="s">
        <v>56</v>
      </c>
      <c r="G285" s="38">
        <v>0</v>
      </c>
      <c r="H285" s="43" t="s">
        <v>56</v>
      </c>
      <c r="I285" s="43">
        <f t="shared" si="182"/>
        <v>117</v>
      </c>
      <c r="J285" s="43" t="s">
        <v>56</v>
      </c>
      <c r="K285" s="43">
        <f t="shared" si="180"/>
        <v>117</v>
      </c>
      <c r="L285" s="39"/>
      <c r="M285" s="38">
        <v>20</v>
      </c>
      <c r="N285" s="43" t="s">
        <v>56</v>
      </c>
      <c r="O285" s="43" t="s">
        <v>56</v>
      </c>
      <c r="P285" s="43" t="s">
        <v>56</v>
      </c>
      <c r="Q285" s="38">
        <v>0</v>
      </c>
      <c r="R285" s="43" t="s">
        <v>56</v>
      </c>
      <c r="S285" s="43">
        <f t="shared" si="183"/>
        <v>20</v>
      </c>
      <c r="T285" s="43" t="s">
        <v>56</v>
      </c>
      <c r="U285" s="43">
        <f t="shared" si="181"/>
        <v>20</v>
      </c>
      <c r="V285" s="40"/>
      <c r="W285" s="45"/>
    </row>
    <row r="286" spans="1:23" ht="15" x14ac:dyDescent="0.3">
      <c r="B286" s="41" t="s">
        <v>116</v>
      </c>
      <c r="C286" s="42">
        <v>1712</v>
      </c>
      <c r="D286" s="38">
        <v>20</v>
      </c>
      <c r="E286" s="43" t="s">
        <v>56</v>
      </c>
      <c r="F286" s="38">
        <v>0</v>
      </c>
      <c r="G286" s="42">
        <v>1421</v>
      </c>
      <c r="H286" s="43" t="s">
        <v>56</v>
      </c>
      <c r="I286" s="43">
        <f t="shared" si="182"/>
        <v>3153</v>
      </c>
      <c r="J286" s="43" t="s">
        <v>56</v>
      </c>
      <c r="K286" s="43">
        <f t="shared" si="180"/>
        <v>3153</v>
      </c>
      <c r="L286" s="39"/>
      <c r="M286" s="38">
        <v>728</v>
      </c>
      <c r="N286" s="38">
        <v>51</v>
      </c>
      <c r="O286" s="43" t="s">
        <v>56</v>
      </c>
      <c r="P286" s="38">
        <v>0</v>
      </c>
      <c r="Q286" s="38">
        <v>716</v>
      </c>
      <c r="R286" s="43" t="s">
        <v>56</v>
      </c>
      <c r="S286" s="43">
        <f t="shared" si="183"/>
        <v>1495</v>
      </c>
      <c r="T286" s="43" t="s">
        <v>56</v>
      </c>
      <c r="U286" s="43">
        <f t="shared" si="181"/>
        <v>1495</v>
      </c>
      <c r="V286" s="39"/>
      <c r="W286" s="45"/>
    </row>
    <row r="287" spans="1:23" ht="15" x14ac:dyDescent="0.3">
      <c r="B287" s="41" t="s">
        <v>117</v>
      </c>
      <c r="C287" s="42">
        <v>48</v>
      </c>
      <c r="D287" s="43" t="s">
        <v>56</v>
      </c>
      <c r="E287" s="43" t="s">
        <v>56</v>
      </c>
      <c r="F287" s="43" t="s">
        <v>56</v>
      </c>
      <c r="G287" s="43" t="s">
        <v>56</v>
      </c>
      <c r="H287" s="43" t="s">
        <v>56</v>
      </c>
      <c r="I287" s="43">
        <f t="shared" si="182"/>
        <v>48</v>
      </c>
      <c r="J287" s="43" t="s">
        <v>56</v>
      </c>
      <c r="K287" s="43">
        <f t="shared" si="180"/>
        <v>48</v>
      </c>
      <c r="L287" s="39"/>
      <c r="M287" s="42">
        <v>133</v>
      </c>
      <c r="N287" s="43" t="s">
        <v>56</v>
      </c>
      <c r="O287" s="43" t="s">
        <v>56</v>
      </c>
      <c r="P287" s="43" t="s">
        <v>56</v>
      </c>
      <c r="Q287" s="43" t="s">
        <v>56</v>
      </c>
      <c r="R287" s="43" t="s">
        <v>56</v>
      </c>
      <c r="S287" s="43">
        <f t="shared" si="183"/>
        <v>133</v>
      </c>
      <c r="T287" s="43" t="s">
        <v>56</v>
      </c>
      <c r="U287" s="43">
        <f t="shared" si="181"/>
        <v>133</v>
      </c>
      <c r="V287" s="40"/>
      <c r="W287" s="45"/>
    </row>
    <row r="288" spans="1:23" ht="15" x14ac:dyDescent="0.3">
      <c r="B288" s="41" t="s">
        <v>63</v>
      </c>
      <c r="C288" s="43" t="s">
        <v>56</v>
      </c>
      <c r="D288" s="42">
        <v>126</v>
      </c>
      <c r="E288" s="38">
        <v>0</v>
      </c>
      <c r="F288" s="43" t="s">
        <v>56</v>
      </c>
      <c r="G288" s="42">
        <v>64</v>
      </c>
      <c r="H288" s="43" t="s">
        <v>56</v>
      </c>
      <c r="I288" s="43">
        <f t="shared" si="182"/>
        <v>190</v>
      </c>
      <c r="J288" s="42">
        <v>3582</v>
      </c>
      <c r="K288" s="43">
        <f t="shared" si="180"/>
        <v>3772</v>
      </c>
      <c r="L288" s="39"/>
      <c r="M288" s="43" t="s">
        <v>56</v>
      </c>
      <c r="N288" s="42">
        <v>24</v>
      </c>
      <c r="O288" s="38">
        <v>0</v>
      </c>
      <c r="P288" s="43" t="s">
        <v>56</v>
      </c>
      <c r="Q288" s="42">
        <v>73</v>
      </c>
      <c r="R288" s="43" t="s">
        <v>56</v>
      </c>
      <c r="S288" s="43">
        <f t="shared" si="183"/>
        <v>97</v>
      </c>
      <c r="T288" s="42">
        <v>1838</v>
      </c>
      <c r="U288" s="43">
        <f t="shared" si="181"/>
        <v>1935</v>
      </c>
      <c r="V288" s="40"/>
      <c r="W288" s="45"/>
    </row>
    <row r="289" spans="1:23" ht="15" x14ac:dyDescent="0.3">
      <c r="B289" s="41" t="s">
        <v>64</v>
      </c>
      <c r="C289" s="43" t="s">
        <v>56</v>
      </c>
      <c r="D289" s="42">
        <v>113</v>
      </c>
      <c r="E289" s="38">
        <v>8</v>
      </c>
      <c r="F289" s="43" t="s">
        <v>56</v>
      </c>
      <c r="G289" s="42">
        <v>47</v>
      </c>
      <c r="H289" s="43" t="s">
        <v>56</v>
      </c>
      <c r="I289" s="43">
        <f t="shared" si="182"/>
        <v>168</v>
      </c>
      <c r="J289" s="42">
        <v>2919</v>
      </c>
      <c r="K289" s="43">
        <f t="shared" si="180"/>
        <v>3087</v>
      </c>
      <c r="L289" s="39"/>
      <c r="M289" s="43" t="s">
        <v>56</v>
      </c>
      <c r="N289" s="42">
        <v>14</v>
      </c>
      <c r="O289" s="38">
        <v>0</v>
      </c>
      <c r="P289" s="43" t="s">
        <v>56</v>
      </c>
      <c r="Q289" s="42">
        <v>35</v>
      </c>
      <c r="R289" s="43" t="s">
        <v>56</v>
      </c>
      <c r="S289" s="43">
        <f t="shared" si="183"/>
        <v>49</v>
      </c>
      <c r="T289" s="42">
        <v>638</v>
      </c>
      <c r="U289" s="43">
        <f t="shared" si="181"/>
        <v>687</v>
      </c>
      <c r="V289" s="40"/>
      <c r="W289" s="45"/>
    </row>
    <row r="290" spans="1:23" ht="15" x14ac:dyDescent="0.3">
      <c r="B290" s="46" t="s">
        <v>129</v>
      </c>
      <c r="C290" s="43">
        <f t="shared" ref="C290:K290" si="184">SUM(C276:C289)</f>
        <v>4531</v>
      </c>
      <c r="D290" s="43">
        <f t="shared" si="184"/>
        <v>305</v>
      </c>
      <c r="E290" s="43">
        <f t="shared" si="184"/>
        <v>8</v>
      </c>
      <c r="F290" s="43">
        <f t="shared" si="184"/>
        <v>0</v>
      </c>
      <c r="G290" s="43">
        <f t="shared" si="184"/>
        <v>2117</v>
      </c>
      <c r="H290" s="43" t="s">
        <v>56</v>
      </c>
      <c r="I290" s="43">
        <f t="shared" si="184"/>
        <v>6961</v>
      </c>
      <c r="J290" s="43">
        <f t="shared" si="184"/>
        <v>6501</v>
      </c>
      <c r="K290" s="43">
        <f t="shared" si="184"/>
        <v>13462</v>
      </c>
      <c r="L290" s="39"/>
      <c r="M290" s="43">
        <f t="shared" ref="M290:U290" si="185">SUM(M276:M289)</f>
        <v>7219</v>
      </c>
      <c r="N290" s="43">
        <f t="shared" si="185"/>
        <v>174</v>
      </c>
      <c r="O290" s="43">
        <f t="shared" si="185"/>
        <v>0</v>
      </c>
      <c r="P290" s="43">
        <f t="shared" si="185"/>
        <v>0</v>
      </c>
      <c r="Q290" s="43">
        <f t="shared" si="185"/>
        <v>1900</v>
      </c>
      <c r="R290" s="43" t="s">
        <v>56</v>
      </c>
      <c r="S290" s="43">
        <f t="shared" si="185"/>
        <v>9293</v>
      </c>
      <c r="T290" s="43">
        <f t="shared" si="185"/>
        <v>2723</v>
      </c>
      <c r="U290" s="43">
        <f t="shared" si="185"/>
        <v>12016</v>
      </c>
      <c r="V290" s="39"/>
      <c r="W290" s="45"/>
    </row>
    <row r="291" spans="1:23" ht="15" x14ac:dyDescent="0.3">
      <c r="B291" s="46"/>
      <c r="C291" s="43"/>
      <c r="D291" s="43"/>
      <c r="E291" s="43"/>
      <c r="F291" s="43"/>
      <c r="G291" s="43"/>
      <c r="H291" s="43"/>
      <c r="I291" s="43"/>
      <c r="J291" s="43"/>
      <c r="K291" s="43"/>
      <c r="L291" s="39"/>
      <c r="M291" s="43"/>
      <c r="N291" s="43"/>
      <c r="O291" s="43"/>
      <c r="P291" s="43"/>
      <c r="Q291" s="43"/>
      <c r="R291" s="43"/>
      <c r="S291" s="43"/>
      <c r="T291" s="43"/>
      <c r="U291" s="43"/>
      <c r="V291" s="39"/>
    </row>
    <row r="292" spans="1:23" ht="17.25" customHeight="1" x14ac:dyDescent="0.3">
      <c r="A292" s="36"/>
      <c r="B292" s="37" t="s">
        <v>130</v>
      </c>
      <c r="C292" s="38"/>
      <c r="D292" s="38"/>
      <c r="E292" s="38"/>
      <c r="F292" s="38"/>
      <c r="G292" s="38"/>
      <c r="H292" s="38"/>
      <c r="I292" s="38"/>
      <c r="J292" s="38"/>
      <c r="K292" s="38"/>
      <c r="L292" s="39"/>
      <c r="M292" s="38"/>
      <c r="N292" s="38"/>
      <c r="O292" s="38"/>
      <c r="P292" s="38"/>
      <c r="Q292" s="38"/>
      <c r="R292" s="38"/>
      <c r="S292" s="38"/>
      <c r="T292" s="38"/>
      <c r="U292" s="38"/>
      <c r="V292" s="40"/>
    </row>
    <row r="293" spans="1:23" ht="15" x14ac:dyDescent="0.3">
      <c r="B293" s="41" t="s">
        <v>131</v>
      </c>
      <c r="C293" s="42">
        <v>25</v>
      </c>
      <c r="D293" s="38">
        <v>0</v>
      </c>
      <c r="E293" s="43" t="s">
        <v>56</v>
      </c>
      <c r="F293" s="43" t="s">
        <v>56</v>
      </c>
      <c r="G293" s="42">
        <v>16</v>
      </c>
      <c r="H293" s="43" t="s">
        <v>56</v>
      </c>
      <c r="I293" s="43">
        <f>SUM(C293:G293)</f>
        <v>41</v>
      </c>
      <c r="J293" s="43" t="s">
        <v>56</v>
      </c>
      <c r="K293" s="43">
        <f t="shared" ref="K293:K307" si="186">SUM(I293:J293)</f>
        <v>41</v>
      </c>
      <c r="L293" s="39"/>
      <c r="M293" s="42">
        <v>141</v>
      </c>
      <c r="N293" s="38">
        <v>38</v>
      </c>
      <c r="O293" s="43" t="s">
        <v>56</v>
      </c>
      <c r="P293" s="43" t="s">
        <v>56</v>
      </c>
      <c r="Q293" s="42">
        <v>16</v>
      </c>
      <c r="R293" s="43" t="s">
        <v>56</v>
      </c>
      <c r="S293" s="43">
        <f>SUM(M293:Q293)</f>
        <v>195</v>
      </c>
      <c r="T293" s="43" t="s">
        <v>56</v>
      </c>
      <c r="U293" s="43">
        <f>SUM(S293:T293)</f>
        <v>195</v>
      </c>
      <c r="V293" s="39"/>
      <c r="W293" s="45"/>
    </row>
    <row r="294" spans="1:23" ht="15" x14ac:dyDescent="0.3">
      <c r="B294" s="41" t="s">
        <v>125</v>
      </c>
      <c r="C294" s="42">
        <v>0</v>
      </c>
      <c r="D294" s="42">
        <v>0</v>
      </c>
      <c r="E294" s="43" t="s">
        <v>56</v>
      </c>
      <c r="F294" s="43" t="s">
        <v>56</v>
      </c>
      <c r="G294" s="42">
        <v>0</v>
      </c>
      <c r="H294" s="43" t="s">
        <v>56</v>
      </c>
      <c r="I294" s="43">
        <f>SUM(C294:G294)</f>
        <v>0</v>
      </c>
      <c r="J294" s="43" t="s">
        <v>56</v>
      </c>
      <c r="K294" s="43">
        <f t="shared" si="186"/>
        <v>0</v>
      </c>
      <c r="L294" s="39"/>
      <c r="M294" s="42">
        <v>8</v>
      </c>
      <c r="N294" s="42">
        <v>0</v>
      </c>
      <c r="O294" s="43" t="s">
        <v>56</v>
      </c>
      <c r="P294" s="43" t="s">
        <v>56</v>
      </c>
      <c r="Q294" s="42">
        <v>2</v>
      </c>
      <c r="R294" s="43" t="s">
        <v>56</v>
      </c>
      <c r="S294" s="43">
        <f>SUM(M294:Q294)</f>
        <v>10</v>
      </c>
      <c r="T294" s="43" t="s">
        <v>56</v>
      </c>
      <c r="U294" s="43">
        <f t="shared" ref="U294:U307" si="187">SUM(S294:T294)</f>
        <v>10</v>
      </c>
      <c r="V294" s="39"/>
      <c r="W294" s="45"/>
    </row>
    <row r="295" spans="1:23" ht="15" x14ac:dyDescent="0.3">
      <c r="B295" s="41" t="s">
        <v>126</v>
      </c>
      <c r="C295" s="42">
        <v>2412</v>
      </c>
      <c r="D295" s="42">
        <v>12</v>
      </c>
      <c r="E295" s="43" t="s">
        <v>56</v>
      </c>
      <c r="F295" s="38">
        <v>0</v>
      </c>
      <c r="G295" s="42">
        <v>371</v>
      </c>
      <c r="H295" s="43" t="s">
        <v>56</v>
      </c>
      <c r="I295" s="43">
        <f>SUM(C295:G295)</f>
        <v>2795</v>
      </c>
      <c r="J295" s="43" t="s">
        <v>56</v>
      </c>
      <c r="K295" s="43">
        <f t="shared" si="186"/>
        <v>2795</v>
      </c>
      <c r="L295" s="39"/>
      <c r="M295" s="42">
        <v>8564</v>
      </c>
      <c r="N295" s="42">
        <v>121</v>
      </c>
      <c r="O295" s="43" t="s">
        <v>56</v>
      </c>
      <c r="P295" s="38">
        <v>0</v>
      </c>
      <c r="Q295" s="42">
        <v>1275</v>
      </c>
      <c r="R295" s="43" t="s">
        <v>56</v>
      </c>
      <c r="S295" s="43">
        <f>SUM(M295:Q295)</f>
        <v>9960</v>
      </c>
      <c r="T295" s="43" t="s">
        <v>56</v>
      </c>
      <c r="U295" s="43">
        <f t="shared" si="187"/>
        <v>9960</v>
      </c>
      <c r="V295" s="39"/>
      <c r="W295" s="45"/>
    </row>
    <row r="296" spans="1:23" ht="15" x14ac:dyDescent="0.3">
      <c r="B296" s="41" t="s">
        <v>93</v>
      </c>
      <c r="C296" s="43" t="s">
        <v>56</v>
      </c>
      <c r="D296" s="43" t="s">
        <v>56</v>
      </c>
      <c r="E296" s="43" t="s">
        <v>56</v>
      </c>
      <c r="F296" s="43" t="s">
        <v>56</v>
      </c>
      <c r="G296" s="43" t="s">
        <v>56</v>
      </c>
      <c r="H296" s="43" t="s">
        <v>56</v>
      </c>
      <c r="I296" s="43" t="s">
        <v>56</v>
      </c>
      <c r="J296" s="38">
        <v>201</v>
      </c>
      <c r="K296" s="43">
        <f t="shared" si="186"/>
        <v>201</v>
      </c>
      <c r="L296" s="39"/>
      <c r="M296" s="43" t="s">
        <v>56</v>
      </c>
      <c r="N296" s="43" t="s">
        <v>56</v>
      </c>
      <c r="O296" s="43" t="s">
        <v>56</v>
      </c>
      <c r="P296" s="43" t="s">
        <v>56</v>
      </c>
      <c r="Q296" s="43" t="s">
        <v>56</v>
      </c>
      <c r="R296" s="43" t="s">
        <v>56</v>
      </c>
      <c r="S296" s="43" t="s">
        <v>56</v>
      </c>
      <c r="T296" s="38">
        <v>451</v>
      </c>
      <c r="U296" s="43">
        <f t="shared" si="187"/>
        <v>451</v>
      </c>
      <c r="V296" s="40"/>
      <c r="W296" s="45"/>
    </row>
    <row r="297" spans="1:23" ht="15" x14ac:dyDescent="0.3">
      <c r="B297" s="41" t="s">
        <v>113</v>
      </c>
      <c r="C297" s="38">
        <v>203</v>
      </c>
      <c r="D297" s="38">
        <v>70</v>
      </c>
      <c r="E297" s="43" t="s">
        <v>56</v>
      </c>
      <c r="F297" s="43" t="s">
        <v>56</v>
      </c>
      <c r="G297" s="38">
        <v>40</v>
      </c>
      <c r="H297" s="43" t="s">
        <v>56</v>
      </c>
      <c r="I297" s="43">
        <f t="shared" ref="I297:I307" si="188">SUM(C297:G297)</f>
        <v>313</v>
      </c>
      <c r="J297" s="43" t="s">
        <v>56</v>
      </c>
      <c r="K297" s="43">
        <f t="shared" si="186"/>
        <v>313</v>
      </c>
      <c r="L297" s="39"/>
      <c r="M297" s="38">
        <v>449</v>
      </c>
      <c r="N297" s="38">
        <v>22</v>
      </c>
      <c r="O297" s="43" t="s">
        <v>56</v>
      </c>
      <c r="P297" s="43" t="s">
        <v>56</v>
      </c>
      <c r="Q297" s="38">
        <v>63</v>
      </c>
      <c r="R297" s="43" t="s">
        <v>56</v>
      </c>
      <c r="S297" s="43">
        <f t="shared" ref="S297:S307" si="189">SUM(M297:Q297)</f>
        <v>534</v>
      </c>
      <c r="T297" s="43" t="s">
        <v>56</v>
      </c>
      <c r="U297" s="43">
        <f t="shared" si="187"/>
        <v>534</v>
      </c>
      <c r="V297" s="40"/>
      <c r="W297" s="45"/>
    </row>
    <row r="298" spans="1:23" ht="15" x14ac:dyDescent="0.3">
      <c r="B298" s="41" t="s">
        <v>58</v>
      </c>
      <c r="C298" s="43" t="s">
        <v>56</v>
      </c>
      <c r="D298" s="38">
        <v>0</v>
      </c>
      <c r="E298" s="38">
        <v>0</v>
      </c>
      <c r="F298" s="43" t="s">
        <v>56</v>
      </c>
      <c r="G298" s="38">
        <v>0</v>
      </c>
      <c r="H298" s="43" t="s">
        <v>56</v>
      </c>
      <c r="I298" s="43">
        <f t="shared" si="188"/>
        <v>0</v>
      </c>
      <c r="J298" s="38">
        <v>5</v>
      </c>
      <c r="K298" s="43">
        <f t="shared" si="186"/>
        <v>5</v>
      </c>
      <c r="L298" s="39"/>
      <c r="M298" s="43" t="s">
        <v>56</v>
      </c>
      <c r="N298" s="42">
        <v>0</v>
      </c>
      <c r="O298" s="42">
        <v>0</v>
      </c>
      <c r="P298" s="43" t="s">
        <v>56</v>
      </c>
      <c r="Q298" s="42">
        <v>0</v>
      </c>
      <c r="R298" s="43" t="s">
        <v>56</v>
      </c>
      <c r="S298" s="43">
        <f t="shared" si="189"/>
        <v>0</v>
      </c>
      <c r="T298" s="42">
        <v>29</v>
      </c>
      <c r="U298" s="43">
        <f t="shared" si="187"/>
        <v>29</v>
      </c>
      <c r="V298" s="39"/>
      <c r="W298" s="45"/>
    </row>
    <row r="299" spans="1:23" ht="15" x14ac:dyDescent="0.3">
      <c r="B299" s="41" t="s">
        <v>114</v>
      </c>
      <c r="C299" s="38">
        <v>16</v>
      </c>
      <c r="D299" s="43" t="s">
        <v>56</v>
      </c>
      <c r="E299" s="43" t="s">
        <v>56</v>
      </c>
      <c r="F299" s="43" t="s">
        <v>56</v>
      </c>
      <c r="G299" s="43" t="s">
        <v>56</v>
      </c>
      <c r="H299" s="43" t="s">
        <v>56</v>
      </c>
      <c r="I299" s="43">
        <f t="shared" si="188"/>
        <v>16</v>
      </c>
      <c r="J299" s="43" t="s">
        <v>56</v>
      </c>
      <c r="K299" s="43">
        <f t="shared" si="186"/>
        <v>16</v>
      </c>
      <c r="L299" s="39"/>
      <c r="M299" s="38">
        <v>145</v>
      </c>
      <c r="N299" s="43" t="s">
        <v>56</v>
      </c>
      <c r="O299" s="43" t="s">
        <v>56</v>
      </c>
      <c r="P299" s="43" t="s">
        <v>56</v>
      </c>
      <c r="Q299" s="43" t="s">
        <v>56</v>
      </c>
      <c r="R299" s="43" t="s">
        <v>56</v>
      </c>
      <c r="S299" s="43">
        <f t="shared" si="189"/>
        <v>145</v>
      </c>
      <c r="T299" s="43" t="s">
        <v>56</v>
      </c>
      <c r="U299" s="43">
        <f t="shared" si="187"/>
        <v>145</v>
      </c>
      <c r="V299" s="40"/>
      <c r="W299" s="45"/>
    </row>
    <row r="300" spans="1:23" ht="15" x14ac:dyDescent="0.3">
      <c r="B300" s="41" t="s">
        <v>115</v>
      </c>
      <c r="C300" s="44" t="s">
        <v>56</v>
      </c>
      <c r="D300" s="43">
        <v>0</v>
      </c>
      <c r="E300" s="43">
        <v>0</v>
      </c>
      <c r="F300" s="43" t="s">
        <v>56</v>
      </c>
      <c r="G300" s="43">
        <v>0</v>
      </c>
      <c r="H300" s="43" t="s">
        <v>56</v>
      </c>
      <c r="I300" s="43">
        <f t="shared" si="188"/>
        <v>0</v>
      </c>
      <c r="J300" s="44" t="s">
        <v>56</v>
      </c>
      <c r="K300" s="43">
        <f>SUM(I300:J300)</f>
        <v>0</v>
      </c>
      <c r="L300" s="39"/>
      <c r="M300" s="44" t="s">
        <v>56</v>
      </c>
      <c r="N300" s="43">
        <v>14</v>
      </c>
      <c r="O300" s="43">
        <v>0</v>
      </c>
      <c r="P300" s="43" t="s">
        <v>56</v>
      </c>
      <c r="Q300" s="43">
        <v>7</v>
      </c>
      <c r="R300" s="43" t="s">
        <v>56</v>
      </c>
      <c r="S300" s="43">
        <f>SUM(M300:Q300)</f>
        <v>21</v>
      </c>
      <c r="T300" s="44" t="s">
        <v>56</v>
      </c>
      <c r="U300" s="43">
        <f>SUM(S300:T300)</f>
        <v>21</v>
      </c>
      <c r="V300" s="40"/>
      <c r="W300" s="45"/>
    </row>
    <row r="301" spans="1:23" ht="15" x14ac:dyDescent="0.3">
      <c r="B301" s="41" t="s">
        <v>127</v>
      </c>
      <c r="C301" s="38">
        <v>22</v>
      </c>
      <c r="D301" s="43" t="s">
        <v>56</v>
      </c>
      <c r="E301" s="43" t="s">
        <v>56</v>
      </c>
      <c r="F301" s="43" t="s">
        <v>56</v>
      </c>
      <c r="G301" s="43" t="s">
        <v>56</v>
      </c>
      <c r="H301" s="43" t="s">
        <v>56</v>
      </c>
      <c r="I301" s="43">
        <f t="shared" si="188"/>
        <v>22</v>
      </c>
      <c r="J301" s="43" t="s">
        <v>56</v>
      </c>
      <c r="K301" s="43">
        <f t="shared" si="186"/>
        <v>22</v>
      </c>
      <c r="L301" s="39"/>
      <c r="M301" s="38">
        <v>95</v>
      </c>
      <c r="N301" s="43" t="s">
        <v>56</v>
      </c>
      <c r="O301" s="43" t="s">
        <v>56</v>
      </c>
      <c r="P301" s="43" t="s">
        <v>56</v>
      </c>
      <c r="Q301" s="43" t="s">
        <v>56</v>
      </c>
      <c r="R301" s="43" t="s">
        <v>56</v>
      </c>
      <c r="S301" s="43">
        <f t="shared" si="189"/>
        <v>95</v>
      </c>
      <c r="T301" s="43" t="s">
        <v>56</v>
      </c>
      <c r="U301" s="43">
        <f t="shared" si="187"/>
        <v>95</v>
      </c>
      <c r="V301" s="39"/>
      <c r="W301" s="45"/>
    </row>
    <row r="302" spans="1:23" ht="15" x14ac:dyDescent="0.3">
      <c r="B302" s="41" t="s">
        <v>46</v>
      </c>
      <c r="C302" s="43" t="s">
        <v>56</v>
      </c>
      <c r="D302" s="43" t="s">
        <v>56</v>
      </c>
      <c r="E302" s="43" t="s">
        <v>56</v>
      </c>
      <c r="F302" s="38">
        <v>0</v>
      </c>
      <c r="G302" s="38">
        <v>0</v>
      </c>
      <c r="H302" s="43" t="s">
        <v>56</v>
      </c>
      <c r="I302" s="43">
        <f t="shared" si="188"/>
        <v>0</v>
      </c>
      <c r="J302" s="43" t="s">
        <v>56</v>
      </c>
      <c r="K302" s="43">
        <f t="shared" si="186"/>
        <v>0</v>
      </c>
      <c r="L302" s="39"/>
      <c r="M302" s="43" t="s">
        <v>56</v>
      </c>
      <c r="N302" s="43" t="s">
        <v>56</v>
      </c>
      <c r="O302" s="43" t="s">
        <v>56</v>
      </c>
      <c r="P302" s="38">
        <v>0</v>
      </c>
      <c r="Q302" s="38">
        <v>20</v>
      </c>
      <c r="R302" s="43" t="s">
        <v>56</v>
      </c>
      <c r="S302" s="43">
        <f t="shared" si="189"/>
        <v>20</v>
      </c>
      <c r="T302" s="43" t="s">
        <v>56</v>
      </c>
      <c r="U302" s="43">
        <f t="shared" si="187"/>
        <v>20</v>
      </c>
      <c r="V302" s="39"/>
      <c r="W302" s="45"/>
    </row>
    <row r="303" spans="1:23" ht="15" x14ac:dyDescent="0.3">
      <c r="B303" s="41" t="s">
        <v>61</v>
      </c>
      <c r="C303" s="38">
        <v>104</v>
      </c>
      <c r="D303" s="43" t="s">
        <v>56</v>
      </c>
      <c r="E303" s="43" t="s">
        <v>56</v>
      </c>
      <c r="F303" s="43" t="s">
        <v>56</v>
      </c>
      <c r="G303" s="43" t="s">
        <v>56</v>
      </c>
      <c r="H303" s="43" t="s">
        <v>56</v>
      </c>
      <c r="I303" s="43">
        <f t="shared" si="188"/>
        <v>104</v>
      </c>
      <c r="J303" s="43" t="s">
        <v>56</v>
      </c>
      <c r="K303" s="43">
        <f t="shared" si="186"/>
        <v>104</v>
      </c>
      <c r="L303" s="39"/>
      <c r="M303" s="38">
        <v>74</v>
      </c>
      <c r="N303" s="43" t="s">
        <v>56</v>
      </c>
      <c r="O303" s="43" t="s">
        <v>56</v>
      </c>
      <c r="P303" s="43" t="s">
        <v>56</v>
      </c>
      <c r="Q303" s="38">
        <v>0</v>
      </c>
      <c r="R303" s="43" t="s">
        <v>56</v>
      </c>
      <c r="S303" s="43">
        <f t="shared" si="189"/>
        <v>74</v>
      </c>
      <c r="T303" s="43" t="s">
        <v>56</v>
      </c>
      <c r="U303" s="43">
        <f t="shared" si="187"/>
        <v>74</v>
      </c>
      <c r="V303" s="40"/>
      <c r="W303" s="45"/>
    </row>
    <row r="304" spans="1:23" ht="15" x14ac:dyDescent="0.3">
      <c r="B304" s="41" t="s">
        <v>116</v>
      </c>
      <c r="C304" s="38">
        <v>9556</v>
      </c>
      <c r="D304" s="38">
        <v>816</v>
      </c>
      <c r="E304" s="43" t="s">
        <v>56</v>
      </c>
      <c r="F304" s="38">
        <v>0</v>
      </c>
      <c r="G304" s="42">
        <v>5857</v>
      </c>
      <c r="H304" s="43" t="s">
        <v>56</v>
      </c>
      <c r="I304" s="43">
        <f t="shared" si="188"/>
        <v>16229</v>
      </c>
      <c r="J304" s="43" t="s">
        <v>56</v>
      </c>
      <c r="K304" s="43">
        <f t="shared" si="186"/>
        <v>16229</v>
      </c>
      <c r="L304" s="39"/>
      <c r="M304" s="38">
        <v>3010</v>
      </c>
      <c r="N304" s="38">
        <v>300</v>
      </c>
      <c r="O304" s="43" t="s">
        <v>56</v>
      </c>
      <c r="P304" s="38">
        <v>0</v>
      </c>
      <c r="Q304" s="38">
        <v>1547</v>
      </c>
      <c r="R304" s="43" t="s">
        <v>56</v>
      </c>
      <c r="S304" s="43">
        <f t="shared" si="189"/>
        <v>4857</v>
      </c>
      <c r="T304" s="43" t="s">
        <v>56</v>
      </c>
      <c r="U304" s="43">
        <f t="shared" si="187"/>
        <v>4857</v>
      </c>
      <c r="V304" s="39"/>
      <c r="W304" s="45"/>
    </row>
    <row r="305" spans="1:23" ht="15" x14ac:dyDescent="0.3">
      <c r="B305" s="41" t="s">
        <v>117</v>
      </c>
      <c r="C305" s="42">
        <v>8</v>
      </c>
      <c r="D305" s="43" t="s">
        <v>56</v>
      </c>
      <c r="E305" s="43" t="s">
        <v>56</v>
      </c>
      <c r="F305" s="43" t="s">
        <v>56</v>
      </c>
      <c r="G305" s="43" t="s">
        <v>56</v>
      </c>
      <c r="H305" s="43" t="s">
        <v>56</v>
      </c>
      <c r="I305" s="43">
        <f t="shared" si="188"/>
        <v>8</v>
      </c>
      <c r="J305" s="43" t="s">
        <v>56</v>
      </c>
      <c r="K305" s="43">
        <f t="shared" si="186"/>
        <v>8</v>
      </c>
      <c r="L305" s="39"/>
      <c r="M305" s="42">
        <v>58</v>
      </c>
      <c r="N305" s="43" t="s">
        <v>56</v>
      </c>
      <c r="O305" s="43" t="s">
        <v>56</v>
      </c>
      <c r="P305" s="43" t="s">
        <v>56</v>
      </c>
      <c r="Q305" s="43" t="s">
        <v>56</v>
      </c>
      <c r="R305" s="43" t="s">
        <v>56</v>
      </c>
      <c r="S305" s="43">
        <f t="shared" si="189"/>
        <v>58</v>
      </c>
      <c r="T305" s="43" t="s">
        <v>56</v>
      </c>
      <c r="U305" s="43">
        <f t="shared" si="187"/>
        <v>58</v>
      </c>
      <c r="V305" s="40"/>
      <c r="W305" s="45"/>
    </row>
    <row r="306" spans="1:23" ht="15" x14ac:dyDescent="0.3">
      <c r="B306" s="41" t="s">
        <v>63</v>
      </c>
      <c r="C306" s="43" t="s">
        <v>56</v>
      </c>
      <c r="D306" s="42">
        <v>270</v>
      </c>
      <c r="E306" s="38">
        <v>49</v>
      </c>
      <c r="F306" s="43" t="s">
        <v>56</v>
      </c>
      <c r="G306" s="42">
        <v>207</v>
      </c>
      <c r="H306" s="43" t="s">
        <v>56</v>
      </c>
      <c r="I306" s="43">
        <f t="shared" si="188"/>
        <v>526</v>
      </c>
      <c r="J306" s="42">
        <v>4294</v>
      </c>
      <c r="K306" s="43">
        <f t="shared" si="186"/>
        <v>4820</v>
      </c>
      <c r="L306" s="39"/>
      <c r="M306" s="43" t="s">
        <v>56</v>
      </c>
      <c r="N306" s="42">
        <v>264</v>
      </c>
      <c r="O306" s="38">
        <v>26</v>
      </c>
      <c r="P306" s="43" t="s">
        <v>56</v>
      </c>
      <c r="Q306" s="42">
        <v>177</v>
      </c>
      <c r="R306" s="43" t="s">
        <v>56</v>
      </c>
      <c r="S306" s="43">
        <f t="shared" si="189"/>
        <v>467</v>
      </c>
      <c r="T306" s="42">
        <v>3691</v>
      </c>
      <c r="U306" s="43">
        <f t="shared" si="187"/>
        <v>4158</v>
      </c>
      <c r="V306" s="40"/>
      <c r="W306" s="45"/>
    </row>
    <row r="307" spans="1:23" ht="15" x14ac:dyDescent="0.3">
      <c r="B307" s="41" t="s">
        <v>64</v>
      </c>
      <c r="C307" s="43" t="s">
        <v>56</v>
      </c>
      <c r="D307" s="42">
        <v>220</v>
      </c>
      <c r="E307" s="38">
        <v>59</v>
      </c>
      <c r="F307" s="43" t="s">
        <v>56</v>
      </c>
      <c r="G307" s="42">
        <v>182</v>
      </c>
      <c r="H307" s="43" t="s">
        <v>56</v>
      </c>
      <c r="I307" s="43">
        <f t="shared" si="188"/>
        <v>461</v>
      </c>
      <c r="J307" s="42">
        <v>3116</v>
      </c>
      <c r="K307" s="43">
        <f t="shared" si="186"/>
        <v>3577</v>
      </c>
      <c r="L307" s="39"/>
      <c r="M307" s="43" t="s">
        <v>56</v>
      </c>
      <c r="N307" s="42">
        <v>100</v>
      </c>
      <c r="O307" s="38">
        <v>8</v>
      </c>
      <c r="P307" s="43" t="s">
        <v>56</v>
      </c>
      <c r="Q307" s="42">
        <v>25</v>
      </c>
      <c r="R307" s="43" t="s">
        <v>56</v>
      </c>
      <c r="S307" s="43">
        <f t="shared" si="189"/>
        <v>133</v>
      </c>
      <c r="T307" s="42">
        <v>1150</v>
      </c>
      <c r="U307" s="43">
        <f t="shared" si="187"/>
        <v>1283</v>
      </c>
      <c r="V307" s="40"/>
      <c r="W307" s="45"/>
    </row>
    <row r="308" spans="1:23" ht="15" x14ac:dyDescent="0.3">
      <c r="B308" s="46" t="s">
        <v>132</v>
      </c>
      <c r="C308" s="43">
        <f t="shared" ref="C308:K308" si="190">SUM(C293:C307)</f>
        <v>12346</v>
      </c>
      <c r="D308" s="43">
        <f t="shared" si="190"/>
        <v>1388</v>
      </c>
      <c r="E308" s="43">
        <f t="shared" si="190"/>
        <v>108</v>
      </c>
      <c r="F308" s="43">
        <f t="shared" si="190"/>
        <v>0</v>
      </c>
      <c r="G308" s="43">
        <f t="shared" si="190"/>
        <v>6673</v>
      </c>
      <c r="H308" s="43" t="s">
        <v>56</v>
      </c>
      <c r="I308" s="43">
        <f t="shared" si="190"/>
        <v>20515</v>
      </c>
      <c r="J308" s="43">
        <f t="shared" si="190"/>
        <v>7616</v>
      </c>
      <c r="K308" s="43">
        <f t="shared" si="190"/>
        <v>28131</v>
      </c>
      <c r="L308" s="39"/>
      <c r="M308" s="43">
        <f t="shared" ref="M308:U308" si="191">SUM(M293:M307)</f>
        <v>12544</v>
      </c>
      <c r="N308" s="43">
        <f t="shared" si="191"/>
        <v>859</v>
      </c>
      <c r="O308" s="43">
        <f t="shared" si="191"/>
        <v>34</v>
      </c>
      <c r="P308" s="43">
        <f t="shared" si="191"/>
        <v>0</v>
      </c>
      <c r="Q308" s="43">
        <f t="shared" si="191"/>
        <v>3132</v>
      </c>
      <c r="R308" s="43" t="s">
        <v>56</v>
      </c>
      <c r="S308" s="43">
        <f t="shared" si="191"/>
        <v>16569</v>
      </c>
      <c r="T308" s="43">
        <f t="shared" si="191"/>
        <v>5321</v>
      </c>
      <c r="U308" s="43">
        <f t="shared" si="191"/>
        <v>21890</v>
      </c>
      <c r="V308" s="39"/>
      <c r="W308" s="45"/>
    </row>
    <row r="309" spans="1:23" ht="15" x14ac:dyDescent="0.3">
      <c r="B309" s="46"/>
      <c r="C309" s="43"/>
      <c r="D309" s="43"/>
      <c r="E309" s="43"/>
      <c r="F309" s="43"/>
      <c r="G309" s="43"/>
      <c r="H309" s="43"/>
      <c r="I309" s="43"/>
      <c r="J309" s="43"/>
      <c r="K309" s="43"/>
      <c r="L309" s="39"/>
      <c r="M309" s="43"/>
      <c r="N309" s="43"/>
      <c r="O309" s="43"/>
      <c r="P309" s="43"/>
      <c r="Q309" s="43"/>
      <c r="R309" s="43"/>
      <c r="S309" s="43"/>
      <c r="T309" s="43"/>
      <c r="U309" s="43"/>
      <c r="V309" s="39"/>
    </row>
    <row r="310" spans="1:23" ht="17.25" customHeight="1" x14ac:dyDescent="0.3">
      <c r="A310" s="36"/>
      <c r="B310" s="37" t="s">
        <v>123</v>
      </c>
      <c r="C310" s="38"/>
      <c r="D310" s="38"/>
      <c r="E310" s="38"/>
      <c r="F310" s="38"/>
      <c r="G310" s="38"/>
      <c r="H310" s="38"/>
      <c r="I310" s="38"/>
      <c r="J310" s="38"/>
      <c r="K310" s="38"/>
      <c r="L310" s="39"/>
      <c r="M310" s="38"/>
      <c r="N310" s="38"/>
      <c r="O310" s="38"/>
      <c r="P310" s="38"/>
      <c r="Q310" s="38"/>
      <c r="R310" s="38"/>
      <c r="S310" s="38"/>
      <c r="T310" s="38"/>
      <c r="U310" s="38"/>
      <c r="V310" s="40"/>
    </row>
    <row r="311" spans="1:23" ht="15" x14ac:dyDescent="0.3">
      <c r="B311" s="41" t="s">
        <v>112</v>
      </c>
      <c r="C311" s="42">
        <f t="shared" ref="C311:D313" si="192">SUM(C276,C293)</f>
        <v>37</v>
      </c>
      <c r="D311" s="42">
        <f t="shared" si="192"/>
        <v>0</v>
      </c>
      <c r="E311" s="43" t="s">
        <v>56</v>
      </c>
      <c r="F311" s="43" t="s">
        <v>56</v>
      </c>
      <c r="G311" s="42">
        <f>SUM(G276,G293)</f>
        <v>19</v>
      </c>
      <c r="H311" s="43" t="s">
        <v>56</v>
      </c>
      <c r="I311" s="43">
        <f>SUM(C311:G311)</f>
        <v>56</v>
      </c>
      <c r="J311" s="43" t="s">
        <v>56</v>
      </c>
      <c r="K311" s="43">
        <f t="shared" ref="K311:K316" si="193">SUM(I311:J311)</f>
        <v>56</v>
      </c>
      <c r="L311" s="39"/>
      <c r="M311" s="42">
        <f t="shared" ref="M311:N313" si="194">SUM(M276,M293)</f>
        <v>366</v>
      </c>
      <c r="N311" s="42">
        <f t="shared" si="194"/>
        <v>38</v>
      </c>
      <c r="O311" s="43" t="s">
        <v>56</v>
      </c>
      <c r="P311" s="43" t="s">
        <v>56</v>
      </c>
      <c r="Q311" s="42">
        <f>SUM(Q276,Q293)</f>
        <v>19</v>
      </c>
      <c r="R311" s="43" t="s">
        <v>56</v>
      </c>
      <c r="S311" s="43">
        <f>SUM(M311:Q311)</f>
        <v>423</v>
      </c>
      <c r="T311" s="43" t="s">
        <v>56</v>
      </c>
      <c r="U311" s="43">
        <f>SUM(S311:T311)</f>
        <v>423</v>
      </c>
      <c r="V311" s="39"/>
      <c r="W311" s="45"/>
    </row>
    <row r="312" spans="1:23" ht="15" x14ac:dyDescent="0.3">
      <c r="B312" s="41" t="s">
        <v>125</v>
      </c>
      <c r="C312" s="42">
        <f t="shared" si="192"/>
        <v>0</v>
      </c>
      <c r="D312" s="42">
        <f t="shared" si="192"/>
        <v>0</v>
      </c>
      <c r="E312" s="43" t="s">
        <v>56</v>
      </c>
      <c r="F312" s="43" t="s">
        <v>56</v>
      </c>
      <c r="G312" s="42">
        <f>SUM(G277,G294)</f>
        <v>0</v>
      </c>
      <c r="H312" s="43" t="s">
        <v>56</v>
      </c>
      <c r="I312" s="43">
        <f>SUM(C312:G312)</f>
        <v>0</v>
      </c>
      <c r="J312" s="43" t="s">
        <v>56</v>
      </c>
      <c r="K312" s="43">
        <f t="shared" si="193"/>
        <v>0</v>
      </c>
      <c r="L312" s="39"/>
      <c r="M312" s="42">
        <f t="shared" si="194"/>
        <v>74</v>
      </c>
      <c r="N312" s="42">
        <f t="shared" si="194"/>
        <v>0</v>
      </c>
      <c r="O312" s="43" t="s">
        <v>56</v>
      </c>
      <c r="P312" s="43" t="s">
        <v>56</v>
      </c>
      <c r="Q312" s="42">
        <f>SUM(Q277,Q294)</f>
        <v>24</v>
      </c>
      <c r="R312" s="43" t="s">
        <v>56</v>
      </c>
      <c r="S312" s="43">
        <f>SUM(M312:Q312)</f>
        <v>98</v>
      </c>
      <c r="T312" s="43" t="s">
        <v>56</v>
      </c>
      <c r="U312" s="43">
        <f t="shared" ref="U312:U325" si="195">SUM(S312:T312)</f>
        <v>98</v>
      </c>
      <c r="V312" s="39"/>
      <c r="W312" s="45"/>
    </row>
    <row r="313" spans="1:23" ht="15" x14ac:dyDescent="0.3">
      <c r="B313" s="41" t="s">
        <v>126</v>
      </c>
      <c r="C313" s="42">
        <f t="shared" si="192"/>
        <v>4866</v>
      </c>
      <c r="D313" s="42">
        <f t="shared" si="192"/>
        <v>58</v>
      </c>
      <c r="E313" s="43" t="s">
        <v>56</v>
      </c>
      <c r="F313" s="42">
        <f>SUM(F278,F295)</f>
        <v>0</v>
      </c>
      <c r="G313" s="42">
        <f>SUM(G278,G295)</f>
        <v>905</v>
      </c>
      <c r="H313" s="43" t="s">
        <v>56</v>
      </c>
      <c r="I313" s="43">
        <f>SUM(C313:G313)</f>
        <v>5829</v>
      </c>
      <c r="J313" s="43" t="s">
        <v>56</v>
      </c>
      <c r="K313" s="43">
        <f t="shared" si="193"/>
        <v>5829</v>
      </c>
      <c r="L313" s="39"/>
      <c r="M313" s="42">
        <f t="shared" si="194"/>
        <v>14199</v>
      </c>
      <c r="N313" s="42">
        <f t="shared" si="194"/>
        <v>206</v>
      </c>
      <c r="O313" s="43" t="s">
        <v>56</v>
      </c>
      <c r="P313" s="42">
        <f>SUM(P278,P295)</f>
        <v>0</v>
      </c>
      <c r="Q313" s="42">
        <f>SUM(Q278,Q295)</f>
        <v>2257</v>
      </c>
      <c r="R313" s="43" t="s">
        <v>56</v>
      </c>
      <c r="S313" s="43">
        <f>SUM(M313:Q313)</f>
        <v>16662</v>
      </c>
      <c r="T313" s="43" t="s">
        <v>56</v>
      </c>
      <c r="U313" s="43">
        <f t="shared" si="195"/>
        <v>16662</v>
      </c>
      <c r="V313" s="39"/>
      <c r="W313" s="45"/>
    </row>
    <row r="314" spans="1:23" ht="15" x14ac:dyDescent="0.3">
      <c r="B314" s="41" t="s">
        <v>93</v>
      </c>
      <c r="C314" s="43" t="s">
        <v>56</v>
      </c>
      <c r="D314" s="43" t="s">
        <v>56</v>
      </c>
      <c r="E314" s="43" t="s">
        <v>56</v>
      </c>
      <c r="F314" s="43" t="s">
        <v>56</v>
      </c>
      <c r="G314" s="43" t="s">
        <v>56</v>
      </c>
      <c r="H314" s="43" t="s">
        <v>56</v>
      </c>
      <c r="I314" s="43" t="s">
        <v>56</v>
      </c>
      <c r="J314" s="42">
        <f>SUM(J279,J296)</f>
        <v>201</v>
      </c>
      <c r="K314" s="43">
        <f t="shared" si="193"/>
        <v>201</v>
      </c>
      <c r="L314" s="39"/>
      <c r="M314" s="43" t="s">
        <v>56</v>
      </c>
      <c r="N314" s="43" t="s">
        <v>56</v>
      </c>
      <c r="O314" s="43" t="s">
        <v>56</v>
      </c>
      <c r="P314" s="43" t="s">
        <v>56</v>
      </c>
      <c r="Q314" s="43" t="s">
        <v>56</v>
      </c>
      <c r="R314" s="43" t="s">
        <v>56</v>
      </c>
      <c r="S314" s="43" t="s">
        <v>56</v>
      </c>
      <c r="T314" s="42">
        <f>SUM(T279,T296)</f>
        <v>615</v>
      </c>
      <c r="U314" s="43">
        <f t="shared" si="195"/>
        <v>615</v>
      </c>
      <c r="V314" s="40"/>
      <c r="W314" s="45"/>
    </row>
    <row r="315" spans="1:23" ht="15" x14ac:dyDescent="0.3">
      <c r="B315" s="41" t="s">
        <v>113</v>
      </c>
      <c r="C315" s="42">
        <f>SUM(C280,C297)</f>
        <v>266</v>
      </c>
      <c r="D315" s="42">
        <f>SUM(D280,D297)</f>
        <v>70</v>
      </c>
      <c r="E315" s="43" t="s">
        <v>56</v>
      </c>
      <c r="F315" s="43" t="s">
        <v>56</v>
      </c>
      <c r="G315" s="42">
        <f>SUM(G280,G297)</f>
        <v>50</v>
      </c>
      <c r="H315" s="43" t="s">
        <v>56</v>
      </c>
      <c r="I315" s="43">
        <f t="shared" ref="I315:I325" si="196">SUM(C315:G315)</f>
        <v>386</v>
      </c>
      <c r="J315" s="43" t="s">
        <v>56</v>
      </c>
      <c r="K315" s="43">
        <f t="shared" si="193"/>
        <v>386</v>
      </c>
      <c r="L315" s="39"/>
      <c r="M315" s="42">
        <f>SUM(M280,M297)</f>
        <v>769</v>
      </c>
      <c r="N315" s="42">
        <f>SUM(N280,N297)</f>
        <v>22</v>
      </c>
      <c r="O315" s="43" t="s">
        <v>56</v>
      </c>
      <c r="P315" s="43" t="s">
        <v>56</v>
      </c>
      <c r="Q315" s="42">
        <f>SUM(Q280,Q297)</f>
        <v>94</v>
      </c>
      <c r="R315" s="43" t="s">
        <v>56</v>
      </c>
      <c r="S315" s="43">
        <f t="shared" ref="S315:S325" si="197">SUM(M315:Q315)</f>
        <v>885</v>
      </c>
      <c r="T315" s="43" t="s">
        <v>56</v>
      </c>
      <c r="U315" s="43">
        <f t="shared" si="195"/>
        <v>885</v>
      </c>
      <c r="V315" s="40"/>
      <c r="W315" s="45"/>
    </row>
    <row r="316" spans="1:23" ht="15" x14ac:dyDescent="0.3">
      <c r="B316" s="41" t="s">
        <v>58</v>
      </c>
      <c r="C316" s="43" t="s">
        <v>56</v>
      </c>
      <c r="D316" s="42">
        <f>SUM(D281,D298)</f>
        <v>0</v>
      </c>
      <c r="E316" s="42">
        <f>SUM(E281,E298)</f>
        <v>0</v>
      </c>
      <c r="F316" s="43" t="s">
        <v>56</v>
      </c>
      <c r="G316" s="42">
        <f>SUM(G281,G298)</f>
        <v>0</v>
      </c>
      <c r="H316" s="43" t="s">
        <v>56</v>
      </c>
      <c r="I316" s="43">
        <f t="shared" si="196"/>
        <v>0</v>
      </c>
      <c r="J316" s="42">
        <f>SUM(J281,J298)</f>
        <v>5</v>
      </c>
      <c r="K316" s="43">
        <f t="shared" si="193"/>
        <v>5</v>
      </c>
      <c r="L316" s="39"/>
      <c r="M316" s="43" t="s">
        <v>56</v>
      </c>
      <c r="N316" s="42">
        <f>SUM(N281,N298)</f>
        <v>0</v>
      </c>
      <c r="O316" s="42">
        <f>SUM(O281,O298)</f>
        <v>0</v>
      </c>
      <c r="P316" s="43" t="s">
        <v>56</v>
      </c>
      <c r="Q316" s="42">
        <f>SUM(Q281,Q298)</f>
        <v>0</v>
      </c>
      <c r="R316" s="43" t="s">
        <v>56</v>
      </c>
      <c r="S316" s="43">
        <f t="shared" si="197"/>
        <v>0</v>
      </c>
      <c r="T316" s="42">
        <f>SUM(T281,T298)</f>
        <v>112</v>
      </c>
      <c r="U316" s="43">
        <f t="shared" si="195"/>
        <v>112</v>
      </c>
      <c r="V316" s="39"/>
      <c r="W316" s="45"/>
    </row>
    <row r="317" spans="1:23" ht="15" x14ac:dyDescent="0.3">
      <c r="B317" s="41" t="s">
        <v>114</v>
      </c>
      <c r="C317" s="42">
        <f>SUM(C282,C299)</f>
        <v>113</v>
      </c>
      <c r="D317" s="43" t="s">
        <v>56</v>
      </c>
      <c r="E317" s="43" t="s">
        <v>56</v>
      </c>
      <c r="F317" s="43" t="s">
        <v>56</v>
      </c>
      <c r="G317" s="43" t="s">
        <v>56</v>
      </c>
      <c r="H317" s="43" t="s">
        <v>56</v>
      </c>
      <c r="I317" s="43">
        <f t="shared" si="196"/>
        <v>113</v>
      </c>
      <c r="J317" s="43" t="s">
        <v>56</v>
      </c>
      <c r="K317" s="43">
        <f t="shared" ref="K317:K325" si="198">SUM(I317:J317)</f>
        <v>113</v>
      </c>
      <c r="L317" s="39"/>
      <c r="M317" s="42">
        <f>SUM(M282,M299)</f>
        <v>202</v>
      </c>
      <c r="N317" s="43" t="s">
        <v>56</v>
      </c>
      <c r="O317" s="43" t="s">
        <v>56</v>
      </c>
      <c r="P317" s="43" t="s">
        <v>56</v>
      </c>
      <c r="Q317" s="43" t="s">
        <v>56</v>
      </c>
      <c r="R317" s="43" t="s">
        <v>56</v>
      </c>
      <c r="S317" s="43">
        <f t="shared" si="197"/>
        <v>202</v>
      </c>
      <c r="T317" s="43" t="s">
        <v>56</v>
      </c>
      <c r="U317" s="43">
        <f t="shared" si="195"/>
        <v>202</v>
      </c>
      <c r="V317" s="40"/>
      <c r="W317" s="45"/>
    </row>
    <row r="318" spans="1:23" ht="15" x14ac:dyDescent="0.3">
      <c r="B318" s="41" t="s">
        <v>115</v>
      </c>
      <c r="C318" s="44" t="s">
        <v>56</v>
      </c>
      <c r="D318" s="38">
        <f>D300</f>
        <v>0</v>
      </c>
      <c r="E318" s="38">
        <f>E300</f>
        <v>0</v>
      </c>
      <c r="F318" s="43" t="s">
        <v>56</v>
      </c>
      <c r="G318" s="38">
        <f>G300</f>
        <v>0</v>
      </c>
      <c r="H318" s="43" t="s">
        <v>56</v>
      </c>
      <c r="I318" s="43">
        <f t="shared" si="196"/>
        <v>0</v>
      </c>
      <c r="J318" s="44" t="s">
        <v>56</v>
      </c>
      <c r="K318" s="43">
        <f t="shared" si="198"/>
        <v>0</v>
      </c>
      <c r="L318" s="39"/>
      <c r="M318" s="44" t="s">
        <v>56</v>
      </c>
      <c r="N318" s="38">
        <f t="shared" ref="N318:Q318" si="199">N300</f>
        <v>14</v>
      </c>
      <c r="O318" s="38">
        <f t="shared" si="199"/>
        <v>0</v>
      </c>
      <c r="P318" s="43" t="s">
        <v>56</v>
      </c>
      <c r="Q318" s="38">
        <f t="shared" si="199"/>
        <v>7</v>
      </c>
      <c r="R318" s="43" t="s">
        <v>56</v>
      </c>
      <c r="S318" s="43">
        <f t="shared" si="197"/>
        <v>21</v>
      </c>
      <c r="T318" s="44" t="s">
        <v>56</v>
      </c>
      <c r="U318" s="43">
        <f t="shared" si="195"/>
        <v>21</v>
      </c>
      <c r="V318" s="40"/>
      <c r="W318" s="45"/>
    </row>
    <row r="319" spans="1:23" ht="15" x14ac:dyDescent="0.3">
      <c r="B319" s="41" t="s">
        <v>127</v>
      </c>
      <c r="C319" s="42">
        <f>SUM(C283,C301)</f>
        <v>50</v>
      </c>
      <c r="D319" s="43" t="s">
        <v>56</v>
      </c>
      <c r="E319" s="43" t="s">
        <v>56</v>
      </c>
      <c r="F319" s="43" t="s">
        <v>56</v>
      </c>
      <c r="G319" s="43" t="s">
        <v>56</v>
      </c>
      <c r="H319" s="43" t="s">
        <v>56</v>
      </c>
      <c r="I319" s="43">
        <f t="shared" si="196"/>
        <v>50</v>
      </c>
      <c r="J319" s="43" t="s">
        <v>56</v>
      </c>
      <c r="K319" s="43">
        <f t="shared" si="198"/>
        <v>50</v>
      </c>
      <c r="L319" s="39"/>
      <c r="M319" s="42">
        <f>SUM(M283,M301)</f>
        <v>130</v>
      </c>
      <c r="N319" s="43" t="s">
        <v>56</v>
      </c>
      <c r="O319" s="43" t="s">
        <v>56</v>
      </c>
      <c r="P319" s="43" t="s">
        <v>56</v>
      </c>
      <c r="Q319" s="43" t="s">
        <v>56</v>
      </c>
      <c r="R319" s="43" t="s">
        <v>56</v>
      </c>
      <c r="S319" s="43">
        <f t="shared" si="197"/>
        <v>130</v>
      </c>
      <c r="T319" s="43" t="s">
        <v>56</v>
      </c>
      <c r="U319" s="43">
        <f t="shared" si="195"/>
        <v>130</v>
      </c>
      <c r="V319" s="39"/>
      <c r="W319" s="45"/>
    </row>
    <row r="320" spans="1:23" ht="15" x14ac:dyDescent="0.3">
      <c r="B320" s="41" t="s">
        <v>128</v>
      </c>
      <c r="C320" s="43" t="s">
        <v>56</v>
      </c>
      <c r="D320" s="43" t="s">
        <v>56</v>
      </c>
      <c r="E320" s="43" t="s">
        <v>56</v>
      </c>
      <c r="F320" s="42">
        <f>SUM(F284,F302)</f>
        <v>0</v>
      </c>
      <c r="G320" s="42">
        <f>SUM(G284,G302)</f>
        <v>38</v>
      </c>
      <c r="H320" s="43" t="s">
        <v>56</v>
      </c>
      <c r="I320" s="43">
        <f t="shared" si="196"/>
        <v>38</v>
      </c>
      <c r="J320" s="43" t="s">
        <v>56</v>
      </c>
      <c r="K320" s="43">
        <f t="shared" si="198"/>
        <v>38</v>
      </c>
      <c r="L320" s="39"/>
      <c r="M320" s="43" t="s">
        <v>56</v>
      </c>
      <c r="N320" s="43" t="s">
        <v>56</v>
      </c>
      <c r="O320" s="43" t="s">
        <v>56</v>
      </c>
      <c r="P320" s="42">
        <f>SUM(P284,P302)</f>
        <v>0</v>
      </c>
      <c r="Q320" s="42">
        <f>SUM(Q284,Q302)</f>
        <v>58</v>
      </c>
      <c r="R320" s="43" t="s">
        <v>56</v>
      </c>
      <c r="S320" s="43">
        <f t="shared" si="197"/>
        <v>58</v>
      </c>
      <c r="T320" s="43" t="s">
        <v>56</v>
      </c>
      <c r="U320" s="43">
        <f t="shared" si="195"/>
        <v>58</v>
      </c>
      <c r="V320" s="39"/>
      <c r="W320" s="45"/>
    </row>
    <row r="321" spans="1:23" ht="15" x14ac:dyDescent="0.3">
      <c r="B321" s="41" t="s">
        <v>61</v>
      </c>
      <c r="C321" s="42">
        <f>SUM(C285,C303)</f>
        <v>221</v>
      </c>
      <c r="D321" s="43" t="s">
        <v>56</v>
      </c>
      <c r="E321" s="43" t="s">
        <v>56</v>
      </c>
      <c r="F321" s="43" t="s">
        <v>56</v>
      </c>
      <c r="G321" s="42">
        <f>SUM(G285,G303)</f>
        <v>0</v>
      </c>
      <c r="H321" s="43" t="s">
        <v>56</v>
      </c>
      <c r="I321" s="43">
        <f t="shared" si="196"/>
        <v>221</v>
      </c>
      <c r="J321" s="43" t="s">
        <v>56</v>
      </c>
      <c r="K321" s="43">
        <f t="shared" si="198"/>
        <v>221</v>
      </c>
      <c r="L321" s="39"/>
      <c r="M321" s="42">
        <f>SUM(M285,M303)</f>
        <v>94</v>
      </c>
      <c r="N321" s="43" t="s">
        <v>56</v>
      </c>
      <c r="O321" s="43" t="s">
        <v>56</v>
      </c>
      <c r="P321" s="43" t="s">
        <v>56</v>
      </c>
      <c r="Q321" s="42">
        <f>SUM(Q285,Q303)</f>
        <v>0</v>
      </c>
      <c r="R321" s="43" t="s">
        <v>56</v>
      </c>
      <c r="S321" s="43">
        <f t="shared" si="197"/>
        <v>94</v>
      </c>
      <c r="T321" s="43" t="s">
        <v>56</v>
      </c>
      <c r="U321" s="43">
        <f t="shared" si="195"/>
        <v>94</v>
      </c>
      <c r="V321" s="40"/>
      <c r="W321" s="45"/>
    </row>
    <row r="322" spans="1:23" ht="15" x14ac:dyDescent="0.3">
      <c r="B322" s="41" t="s">
        <v>116</v>
      </c>
      <c r="C322" s="42">
        <f>SUM(C286,C304)</f>
        <v>11268</v>
      </c>
      <c r="D322" s="42">
        <f>SUM(D286,D304)</f>
        <v>836</v>
      </c>
      <c r="E322" s="43" t="s">
        <v>56</v>
      </c>
      <c r="F322" s="42">
        <f>SUM(F286,F304)</f>
        <v>0</v>
      </c>
      <c r="G322" s="42">
        <f>SUM(G286,G304)</f>
        <v>7278</v>
      </c>
      <c r="H322" s="43" t="s">
        <v>56</v>
      </c>
      <c r="I322" s="43">
        <f t="shared" si="196"/>
        <v>19382</v>
      </c>
      <c r="J322" s="43" t="s">
        <v>56</v>
      </c>
      <c r="K322" s="43">
        <f t="shared" si="198"/>
        <v>19382</v>
      </c>
      <c r="L322" s="39"/>
      <c r="M322" s="42">
        <f>SUM(M286,M304)</f>
        <v>3738</v>
      </c>
      <c r="N322" s="42">
        <f>SUM(N286,N304)</f>
        <v>351</v>
      </c>
      <c r="O322" s="43" t="s">
        <v>56</v>
      </c>
      <c r="P322" s="42">
        <f>SUM(P286,P304)</f>
        <v>0</v>
      </c>
      <c r="Q322" s="42">
        <f>SUM(Q286,Q304)</f>
        <v>2263</v>
      </c>
      <c r="R322" s="43" t="s">
        <v>56</v>
      </c>
      <c r="S322" s="43">
        <f t="shared" si="197"/>
        <v>6352</v>
      </c>
      <c r="T322" s="43" t="s">
        <v>56</v>
      </c>
      <c r="U322" s="43">
        <f t="shared" si="195"/>
        <v>6352</v>
      </c>
      <c r="V322" s="39"/>
      <c r="W322" s="45"/>
    </row>
    <row r="323" spans="1:23" ht="15" x14ac:dyDescent="0.3">
      <c r="B323" s="41" t="s">
        <v>117</v>
      </c>
      <c r="C323" s="42">
        <f>SUM(C287,C305)</f>
        <v>56</v>
      </c>
      <c r="D323" s="43" t="s">
        <v>56</v>
      </c>
      <c r="E323" s="43" t="s">
        <v>56</v>
      </c>
      <c r="F323" s="43" t="s">
        <v>56</v>
      </c>
      <c r="G323" s="43" t="s">
        <v>56</v>
      </c>
      <c r="H323" s="43" t="s">
        <v>56</v>
      </c>
      <c r="I323" s="43">
        <f t="shared" si="196"/>
        <v>56</v>
      </c>
      <c r="J323" s="43" t="s">
        <v>56</v>
      </c>
      <c r="K323" s="43">
        <f t="shared" si="198"/>
        <v>56</v>
      </c>
      <c r="L323" s="39"/>
      <c r="M323" s="42">
        <f>SUM(M287,M305)</f>
        <v>191</v>
      </c>
      <c r="N323" s="43" t="s">
        <v>56</v>
      </c>
      <c r="O323" s="43" t="s">
        <v>56</v>
      </c>
      <c r="P323" s="43" t="s">
        <v>56</v>
      </c>
      <c r="Q323" s="43" t="s">
        <v>56</v>
      </c>
      <c r="R323" s="43" t="s">
        <v>56</v>
      </c>
      <c r="S323" s="43">
        <f t="shared" si="197"/>
        <v>191</v>
      </c>
      <c r="T323" s="43" t="s">
        <v>56</v>
      </c>
      <c r="U323" s="43">
        <f t="shared" si="195"/>
        <v>191</v>
      </c>
      <c r="V323" s="40"/>
      <c r="W323" s="45"/>
    </row>
    <row r="324" spans="1:23" ht="15" x14ac:dyDescent="0.3">
      <c r="B324" s="41" t="s">
        <v>63</v>
      </c>
      <c r="C324" s="43" t="s">
        <v>56</v>
      </c>
      <c r="D324" s="42">
        <f t="shared" ref="D324:G325" si="200">SUM(D288,D306)</f>
        <v>396</v>
      </c>
      <c r="E324" s="42">
        <f t="shared" si="200"/>
        <v>49</v>
      </c>
      <c r="F324" s="43" t="s">
        <v>56</v>
      </c>
      <c r="G324" s="42">
        <f t="shared" si="200"/>
        <v>271</v>
      </c>
      <c r="H324" s="43" t="s">
        <v>56</v>
      </c>
      <c r="I324" s="43">
        <f t="shared" si="196"/>
        <v>716</v>
      </c>
      <c r="J324" s="42">
        <f>SUM(J288,J306)</f>
        <v>7876</v>
      </c>
      <c r="K324" s="43">
        <f t="shared" si="198"/>
        <v>8592</v>
      </c>
      <c r="L324" s="39"/>
      <c r="M324" s="43" t="s">
        <v>56</v>
      </c>
      <c r="N324" s="42">
        <f t="shared" ref="N324:Q325" si="201">SUM(N288,N306)</f>
        <v>288</v>
      </c>
      <c r="O324" s="42">
        <f t="shared" si="201"/>
        <v>26</v>
      </c>
      <c r="P324" s="43" t="s">
        <v>56</v>
      </c>
      <c r="Q324" s="42">
        <f t="shared" si="201"/>
        <v>250</v>
      </c>
      <c r="R324" s="43" t="s">
        <v>56</v>
      </c>
      <c r="S324" s="43">
        <f t="shared" si="197"/>
        <v>564</v>
      </c>
      <c r="T324" s="42">
        <f>SUM(T288,T306)</f>
        <v>5529</v>
      </c>
      <c r="U324" s="43">
        <f t="shared" si="195"/>
        <v>6093</v>
      </c>
      <c r="V324" s="40"/>
      <c r="W324" s="45"/>
    </row>
    <row r="325" spans="1:23" ht="15" x14ac:dyDescent="0.3">
      <c r="B325" s="41" t="s">
        <v>64</v>
      </c>
      <c r="C325" s="43" t="s">
        <v>56</v>
      </c>
      <c r="D325" s="42">
        <f t="shared" si="200"/>
        <v>333</v>
      </c>
      <c r="E325" s="42">
        <f t="shared" si="200"/>
        <v>67</v>
      </c>
      <c r="F325" s="43" t="s">
        <v>56</v>
      </c>
      <c r="G325" s="42">
        <f t="shared" si="200"/>
        <v>229</v>
      </c>
      <c r="H325" s="43" t="s">
        <v>56</v>
      </c>
      <c r="I325" s="43">
        <f t="shared" si="196"/>
        <v>629</v>
      </c>
      <c r="J325" s="42">
        <f>SUM(J289,J307)</f>
        <v>6035</v>
      </c>
      <c r="K325" s="43">
        <f t="shared" si="198"/>
        <v>6664</v>
      </c>
      <c r="L325" s="39"/>
      <c r="M325" s="43" t="s">
        <v>56</v>
      </c>
      <c r="N325" s="42">
        <f t="shared" si="201"/>
        <v>114</v>
      </c>
      <c r="O325" s="42">
        <f t="shared" si="201"/>
        <v>8</v>
      </c>
      <c r="P325" s="43" t="s">
        <v>56</v>
      </c>
      <c r="Q325" s="42">
        <f t="shared" si="201"/>
        <v>60</v>
      </c>
      <c r="R325" s="43" t="s">
        <v>56</v>
      </c>
      <c r="S325" s="43">
        <f t="shared" si="197"/>
        <v>182</v>
      </c>
      <c r="T325" s="42">
        <f>SUM(T289,T307)</f>
        <v>1788</v>
      </c>
      <c r="U325" s="43">
        <f t="shared" si="195"/>
        <v>1970</v>
      </c>
      <c r="V325" s="40"/>
      <c r="W325" s="45"/>
    </row>
    <row r="326" spans="1:23" ht="15.5" thickBot="1" x14ac:dyDescent="0.35">
      <c r="B326" s="46" t="s">
        <v>133</v>
      </c>
      <c r="C326" s="43">
        <f t="shared" ref="C326:K326" si="202">SUM(C311:C325)</f>
        <v>16877</v>
      </c>
      <c r="D326" s="43">
        <f t="shared" si="202"/>
        <v>1693</v>
      </c>
      <c r="E326" s="43">
        <f t="shared" si="202"/>
        <v>116</v>
      </c>
      <c r="F326" s="43">
        <f t="shared" si="202"/>
        <v>0</v>
      </c>
      <c r="G326" s="43">
        <f t="shared" si="202"/>
        <v>8790</v>
      </c>
      <c r="H326" s="43" t="s">
        <v>56</v>
      </c>
      <c r="I326" s="43">
        <f t="shared" si="202"/>
        <v>27476</v>
      </c>
      <c r="J326" s="43">
        <f t="shared" si="202"/>
        <v>14117</v>
      </c>
      <c r="K326" s="43">
        <f t="shared" si="202"/>
        <v>41593</v>
      </c>
      <c r="L326" s="39"/>
      <c r="M326" s="43">
        <f t="shared" ref="M326:U326" si="203">SUM(M311:M325)</f>
        <v>19763</v>
      </c>
      <c r="N326" s="43">
        <f t="shared" si="203"/>
        <v>1033</v>
      </c>
      <c r="O326" s="43">
        <f t="shared" si="203"/>
        <v>34</v>
      </c>
      <c r="P326" s="43">
        <f t="shared" si="203"/>
        <v>0</v>
      </c>
      <c r="Q326" s="43">
        <f t="shared" si="203"/>
        <v>5032</v>
      </c>
      <c r="R326" s="43" t="s">
        <v>56</v>
      </c>
      <c r="S326" s="43">
        <f t="shared" si="203"/>
        <v>25862</v>
      </c>
      <c r="T326" s="43">
        <f t="shared" si="203"/>
        <v>8044</v>
      </c>
      <c r="U326" s="43">
        <f t="shared" si="203"/>
        <v>33906</v>
      </c>
      <c r="V326" s="39"/>
      <c r="W326" s="45"/>
    </row>
    <row r="327" spans="1:23" x14ac:dyDescent="0.25">
      <c r="A327" s="51"/>
      <c r="B327" s="51"/>
      <c r="C327" s="50"/>
      <c r="D327" s="50"/>
      <c r="E327" s="50"/>
      <c r="F327" s="50"/>
      <c r="G327" s="50"/>
      <c r="H327" s="51"/>
      <c r="I327" s="51"/>
      <c r="J327" s="50"/>
      <c r="K327" s="51"/>
      <c r="L327" s="52"/>
      <c r="M327" s="50"/>
      <c r="N327" s="50"/>
      <c r="O327" s="50"/>
      <c r="P327" s="50"/>
      <c r="Q327" s="50"/>
      <c r="R327" s="51"/>
      <c r="S327" s="51"/>
      <c r="T327" s="50"/>
      <c r="U327" s="51"/>
    </row>
    <row r="328" spans="1:23" ht="17.25" customHeight="1" x14ac:dyDescent="0.3">
      <c r="A328" s="36" t="s">
        <v>134</v>
      </c>
      <c r="B328" s="37" t="s">
        <v>135</v>
      </c>
      <c r="C328" s="38"/>
      <c r="D328" s="38"/>
      <c r="E328" s="38"/>
      <c r="F328" s="38"/>
      <c r="G328" s="38"/>
      <c r="H328" s="38"/>
      <c r="I328" s="38"/>
      <c r="J328" s="38"/>
      <c r="K328" s="38"/>
      <c r="L328" s="39"/>
      <c r="M328" s="38"/>
      <c r="N328" s="38"/>
      <c r="O328" s="38"/>
      <c r="P328" s="38"/>
      <c r="Q328" s="38"/>
      <c r="R328" s="38"/>
      <c r="S328" s="38"/>
      <c r="T328" s="38"/>
      <c r="U328" s="38"/>
      <c r="V328" s="40"/>
    </row>
    <row r="329" spans="1:23" ht="15" x14ac:dyDescent="0.3">
      <c r="B329" s="41" t="s">
        <v>112</v>
      </c>
      <c r="C329" s="42">
        <v>80</v>
      </c>
      <c r="D329" s="54">
        <v>0</v>
      </c>
      <c r="E329" s="44" t="s">
        <v>56</v>
      </c>
      <c r="F329" s="44" t="s">
        <v>56</v>
      </c>
      <c r="G329" s="42">
        <v>47</v>
      </c>
      <c r="H329" s="43" t="s">
        <v>56</v>
      </c>
      <c r="I329" s="43">
        <f>SUM(C329:G329)</f>
        <v>127</v>
      </c>
      <c r="J329" s="44" t="s">
        <v>56</v>
      </c>
      <c r="K329" s="43">
        <f t="shared" ref="K329:K334" si="204">SUM(I329:J329)</f>
        <v>127</v>
      </c>
      <c r="L329" s="39"/>
      <c r="M329" s="42">
        <v>2106</v>
      </c>
      <c r="N329" s="54">
        <v>30</v>
      </c>
      <c r="O329" s="44" t="s">
        <v>56</v>
      </c>
      <c r="P329" s="44" t="s">
        <v>56</v>
      </c>
      <c r="Q329" s="42">
        <v>439</v>
      </c>
      <c r="R329" s="43" t="s">
        <v>56</v>
      </c>
      <c r="S329" s="43">
        <f>SUM(M329:Q329)</f>
        <v>2575</v>
      </c>
      <c r="T329" s="44" t="s">
        <v>56</v>
      </c>
      <c r="U329" s="43">
        <f>SUM(S329:T329)</f>
        <v>2575</v>
      </c>
      <c r="V329" s="39"/>
      <c r="W329" s="45"/>
    </row>
    <row r="330" spans="1:23" ht="15" x14ac:dyDescent="0.3">
      <c r="B330" s="41" t="s">
        <v>125</v>
      </c>
      <c r="C330" s="42">
        <v>33</v>
      </c>
      <c r="D330" s="42">
        <v>0</v>
      </c>
      <c r="E330" s="44" t="s">
        <v>56</v>
      </c>
      <c r="F330" s="44" t="s">
        <v>56</v>
      </c>
      <c r="G330" s="42">
        <v>33</v>
      </c>
      <c r="H330" s="43" t="s">
        <v>56</v>
      </c>
      <c r="I330" s="43">
        <f>SUM(C330:G330)</f>
        <v>66</v>
      </c>
      <c r="J330" s="44" t="s">
        <v>56</v>
      </c>
      <c r="K330" s="43">
        <f t="shared" si="204"/>
        <v>66</v>
      </c>
      <c r="L330" s="39"/>
      <c r="M330" s="42">
        <v>253</v>
      </c>
      <c r="N330" s="42">
        <v>0</v>
      </c>
      <c r="O330" s="44" t="s">
        <v>56</v>
      </c>
      <c r="P330" s="44" t="s">
        <v>56</v>
      </c>
      <c r="Q330" s="42">
        <v>33</v>
      </c>
      <c r="R330" s="43" t="s">
        <v>56</v>
      </c>
      <c r="S330" s="43">
        <f>SUM(M330:Q330)</f>
        <v>286</v>
      </c>
      <c r="T330" s="44" t="s">
        <v>56</v>
      </c>
      <c r="U330" s="43">
        <f t="shared" ref="U330:U343" si="205">SUM(S330:T330)</f>
        <v>286</v>
      </c>
      <c r="V330" s="39"/>
      <c r="W330" s="45"/>
    </row>
    <row r="331" spans="1:23" ht="15" x14ac:dyDescent="0.3">
      <c r="B331" s="41" t="s">
        <v>126</v>
      </c>
      <c r="C331" s="42">
        <v>6553</v>
      </c>
      <c r="D331" s="42">
        <v>6</v>
      </c>
      <c r="E331" s="44" t="s">
        <v>56</v>
      </c>
      <c r="F331" s="54">
        <v>0</v>
      </c>
      <c r="G331" s="42">
        <v>1134</v>
      </c>
      <c r="H331" s="43" t="s">
        <v>56</v>
      </c>
      <c r="I331" s="43">
        <f>SUM(C331:G331)</f>
        <v>7693</v>
      </c>
      <c r="J331" s="44" t="s">
        <v>56</v>
      </c>
      <c r="K331" s="43">
        <f t="shared" si="204"/>
        <v>7693</v>
      </c>
      <c r="L331" s="39"/>
      <c r="M331" s="42">
        <v>4386</v>
      </c>
      <c r="N331" s="42">
        <v>30</v>
      </c>
      <c r="O331" s="44" t="s">
        <v>56</v>
      </c>
      <c r="P331" s="54">
        <v>0</v>
      </c>
      <c r="Q331" s="42">
        <v>652</v>
      </c>
      <c r="R331" s="43" t="s">
        <v>56</v>
      </c>
      <c r="S331" s="43">
        <f>SUM(M331:Q331)</f>
        <v>5068</v>
      </c>
      <c r="T331" s="44" t="s">
        <v>56</v>
      </c>
      <c r="U331" s="43">
        <f t="shared" si="205"/>
        <v>5068</v>
      </c>
      <c r="V331" s="39"/>
      <c r="W331" s="45"/>
    </row>
    <row r="332" spans="1:23" ht="15" x14ac:dyDescent="0.3">
      <c r="B332" s="41" t="s">
        <v>93</v>
      </c>
      <c r="C332" s="44" t="s">
        <v>56</v>
      </c>
      <c r="D332" s="44" t="s">
        <v>56</v>
      </c>
      <c r="E332" s="44" t="s">
        <v>56</v>
      </c>
      <c r="F332" s="44" t="s">
        <v>56</v>
      </c>
      <c r="G332" s="44" t="s">
        <v>56</v>
      </c>
      <c r="H332" s="43" t="s">
        <v>56</v>
      </c>
      <c r="I332" s="44" t="s">
        <v>56</v>
      </c>
      <c r="J332" s="54">
        <v>0</v>
      </c>
      <c r="K332" s="43">
        <f t="shared" si="204"/>
        <v>0</v>
      </c>
      <c r="L332" s="39"/>
      <c r="M332" s="44" t="s">
        <v>56</v>
      </c>
      <c r="N332" s="44" t="s">
        <v>56</v>
      </c>
      <c r="O332" s="44" t="s">
        <v>56</v>
      </c>
      <c r="P332" s="44" t="s">
        <v>56</v>
      </c>
      <c r="Q332" s="44" t="s">
        <v>56</v>
      </c>
      <c r="R332" s="43" t="s">
        <v>56</v>
      </c>
      <c r="S332" s="44" t="s">
        <v>56</v>
      </c>
      <c r="T332" s="54">
        <v>347</v>
      </c>
      <c r="U332" s="43">
        <f t="shared" si="205"/>
        <v>347</v>
      </c>
      <c r="V332" s="40"/>
      <c r="W332" s="45"/>
    </row>
    <row r="333" spans="1:23" ht="15" x14ac:dyDescent="0.3">
      <c r="B333" s="41" t="s">
        <v>136</v>
      </c>
      <c r="C333" s="44" t="s">
        <v>56</v>
      </c>
      <c r="D333" s="54">
        <v>12</v>
      </c>
      <c r="E333" s="54">
        <v>0</v>
      </c>
      <c r="F333" s="44" t="s">
        <v>56</v>
      </c>
      <c r="G333" s="54">
        <v>27</v>
      </c>
      <c r="H333" s="43" t="s">
        <v>56</v>
      </c>
      <c r="I333" s="43">
        <f>SUM(C333:G333)</f>
        <v>39</v>
      </c>
      <c r="J333" s="42">
        <v>1113</v>
      </c>
      <c r="K333" s="43">
        <f t="shared" si="204"/>
        <v>1152</v>
      </c>
      <c r="L333" s="39"/>
      <c r="M333" s="44" t="s">
        <v>56</v>
      </c>
      <c r="N333" s="54">
        <v>2</v>
      </c>
      <c r="O333" s="54">
        <v>1</v>
      </c>
      <c r="P333" s="44" t="s">
        <v>56</v>
      </c>
      <c r="Q333" s="54">
        <v>0</v>
      </c>
      <c r="R333" s="43" t="s">
        <v>56</v>
      </c>
      <c r="S333" s="43">
        <f t="shared" ref="S333:S343" si="206">SUM(M333:Q333)</f>
        <v>3</v>
      </c>
      <c r="T333" s="54">
        <v>192</v>
      </c>
      <c r="U333" s="43">
        <f t="shared" si="205"/>
        <v>195</v>
      </c>
      <c r="V333" s="40"/>
      <c r="W333" s="45"/>
    </row>
    <row r="334" spans="1:23" ht="15" x14ac:dyDescent="0.3">
      <c r="B334" s="41" t="s">
        <v>113</v>
      </c>
      <c r="C334" s="54">
        <v>76</v>
      </c>
      <c r="D334" s="54">
        <v>0</v>
      </c>
      <c r="E334" s="44" t="s">
        <v>56</v>
      </c>
      <c r="F334" s="44" t="s">
        <v>56</v>
      </c>
      <c r="G334" s="54">
        <v>0</v>
      </c>
      <c r="H334" s="43" t="s">
        <v>56</v>
      </c>
      <c r="I334" s="43">
        <f>SUM(C334:G334)</f>
        <v>76</v>
      </c>
      <c r="J334" s="44" t="s">
        <v>56</v>
      </c>
      <c r="K334" s="43">
        <f t="shared" si="204"/>
        <v>76</v>
      </c>
      <c r="L334" s="39"/>
      <c r="M334" s="54">
        <v>190</v>
      </c>
      <c r="N334" s="54">
        <v>92</v>
      </c>
      <c r="O334" s="44" t="s">
        <v>56</v>
      </c>
      <c r="P334" s="44" t="s">
        <v>56</v>
      </c>
      <c r="Q334" s="54">
        <v>30</v>
      </c>
      <c r="R334" s="43" t="s">
        <v>56</v>
      </c>
      <c r="S334" s="43">
        <f t="shared" si="206"/>
        <v>312</v>
      </c>
      <c r="T334" s="44" t="s">
        <v>56</v>
      </c>
      <c r="U334" s="43">
        <f t="shared" si="205"/>
        <v>312</v>
      </c>
      <c r="V334" s="40"/>
      <c r="W334" s="45"/>
    </row>
    <row r="335" spans="1:23" ht="15" x14ac:dyDescent="0.3">
      <c r="B335" s="41" t="s">
        <v>94</v>
      </c>
      <c r="C335" s="44" t="s">
        <v>56</v>
      </c>
      <c r="D335" s="44" t="s">
        <v>56</v>
      </c>
      <c r="E335" s="44" t="s">
        <v>56</v>
      </c>
      <c r="F335" s="44" t="s">
        <v>56</v>
      </c>
      <c r="G335" s="44" t="s">
        <v>56</v>
      </c>
      <c r="H335" s="43" t="s">
        <v>56</v>
      </c>
      <c r="I335" s="44" t="s">
        <v>56</v>
      </c>
      <c r="J335" s="44" t="s">
        <v>56</v>
      </c>
      <c r="K335" s="44" t="s">
        <v>56</v>
      </c>
      <c r="L335" s="39"/>
      <c r="M335" s="42">
        <v>2</v>
      </c>
      <c r="N335" s="53">
        <v>0</v>
      </c>
      <c r="O335" s="44" t="s">
        <v>56</v>
      </c>
      <c r="P335" s="44" t="s">
        <v>56</v>
      </c>
      <c r="Q335" s="44" t="s">
        <v>56</v>
      </c>
      <c r="R335" s="43" t="s">
        <v>56</v>
      </c>
      <c r="S335" s="43">
        <f t="shared" si="206"/>
        <v>2</v>
      </c>
      <c r="T335" s="44" t="s">
        <v>56</v>
      </c>
      <c r="U335" s="43">
        <f t="shared" si="205"/>
        <v>2</v>
      </c>
      <c r="V335" s="40"/>
      <c r="W335" s="45"/>
    </row>
    <row r="336" spans="1:23" ht="15" x14ac:dyDescent="0.3">
      <c r="B336" s="41" t="s">
        <v>137</v>
      </c>
      <c r="C336" s="44" t="s">
        <v>56</v>
      </c>
      <c r="D336" s="44" t="s">
        <v>56</v>
      </c>
      <c r="E336" s="44" t="s">
        <v>56</v>
      </c>
      <c r="F336" s="44" t="s">
        <v>56</v>
      </c>
      <c r="G336" s="44" t="s">
        <v>56</v>
      </c>
      <c r="H336" s="43" t="s">
        <v>56</v>
      </c>
      <c r="I336" s="44" t="s">
        <v>56</v>
      </c>
      <c r="J336" s="44" t="s">
        <v>56</v>
      </c>
      <c r="K336" s="44" t="s">
        <v>56</v>
      </c>
      <c r="L336" s="39"/>
      <c r="M336" s="42">
        <v>7</v>
      </c>
      <c r="N336" s="53">
        <v>0</v>
      </c>
      <c r="O336" s="44" t="s">
        <v>56</v>
      </c>
      <c r="P336" s="44" t="s">
        <v>56</v>
      </c>
      <c r="Q336" s="54">
        <v>0</v>
      </c>
      <c r="R336" s="43" t="s">
        <v>56</v>
      </c>
      <c r="S336" s="43">
        <f t="shared" si="206"/>
        <v>7</v>
      </c>
      <c r="T336" s="44" t="s">
        <v>56</v>
      </c>
      <c r="U336" s="43">
        <f t="shared" si="205"/>
        <v>7</v>
      </c>
      <c r="V336" s="40"/>
      <c r="W336" s="45"/>
    </row>
    <row r="337" spans="1:23" ht="15" x14ac:dyDescent="0.3">
      <c r="B337" s="41" t="s">
        <v>58</v>
      </c>
      <c r="C337" s="44" t="s">
        <v>56</v>
      </c>
      <c r="D337" s="38">
        <v>0</v>
      </c>
      <c r="E337" s="38">
        <v>0</v>
      </c>
      <c r="F337" s="44" t="s">
        <v>56</v>
      </c>
      <c r="G337" s="38">
        <v>0</v>
      </c>
      <c r="H337" s="43" t="s">
        <v>56</v>
      </c>
      <c r="I337" s="43">
        <f t="shared" ref="I337:I344" si="207">SUM(C337:G337)</f>
        <v>0</v>
      </c>
      <c r="J337" s="38">
        <v>0</v>
      </c>
      <c r="K337" s="43">
        <f t="shared" ref="K337:K344" si="208">SUM(I337:J337)</f>
        <v>0</v>
      </c>
      <c r="L337" s="39"/>
      <c r="M337" s="44" t="s">
        <v>56</v>
      </c>
      <c r="N337" s="42">
        <v>15</v>
      </c>
      <c r="O337" s="42">
        <v>0</v>
      </c>
      <c r="P337" s="44" t="s">
        <v>56</v>
      </c>
      <c r="Q337" s="42">
        <v>28</v>
      </c>
      <c r="R337" s="43" t="s">
        <v>56</v>
      </c>
      <c r="S337" s="43">
        <f t="shared" si="206"/>
        <v>43</v>
      </c>
      <c r="T337" s="42">
        <v>323</v>
      </c>
      <c r="U337" s="43">
        <f t="shared" si="205"/>
        <v>366</v>
      </c>
      <c r="V337" s="39"/>
      <c r="W337" s="45"/>
    </row>
    <row r="338" spans="1:23" ht="15" x14ac:dyDescent="0.3">
      <c r="B338" s="41" t="s">
        <v>114</v>
      </c>
      <c r="C338" s="54">
        <v>209</v>
      </c>
      <c r="D338" s="44" t="s">
        <v>56</v>
      </c>
      <c r="E338" s="44" t="s">
        <v>56</v>
      </c>
      <c r="F338" s="44" t="s">
        <v>56</v>
      </c>
      <c r="G338" s="44" t="s">
        <v>56</v>
      </c>
      <c r="H338" s="43" t="s">
        <v>56</v>
      </c>
      <c r="I338" s="43">
        <f t="shared" si="207"/>
        <v>209</v>
      </c>
      <c r="J338" s="44" t="s">
        <v>56</v>
      </c>
      <c r="K338" s="43">
        <f t="shared" si="208"/>
        <v>209</v>
      </c>
      <c r="L338" s="39"/>
      <c r="M338" s="54">
        <v>18</v>
      </c>
      <c r="N338" s="44" t="s">
        <v>56</v>
      </c>
      <c r="O338" s="44" t="s">
        <v>56</v>
      </c>
      <c r="P338" s="44" t="s">
        <v>56</v>
      </c>
      <c r="Q338" s="44" t="s">
        <v>56</v>
      </c>
      <c r="R338" s="43" t="s">
        <v>56</v>
      </c>
      <c r="S338" s="43">
        <f t="shared" si="206"/>
        <v>18</v>
      </c>
      <c r="T338" s="44" t="s">
        <v>56</v>
      </c>
      <c r="U338" s="43">
        <f t="shared" si="205"/>
        <v>18</v>
      </c>
      <c r="V338" s="40"/>
      <c r="W338" s="45"/>
    </row>
    <row r="339" spans="1:23" ht="15" x14ac:dyDescent="0.3">
      <c r="B339" s="41" t="s">
        <v>127</v>
      </c>
      <c r="C339" s="54">
        <v>73</v>
      </c>
      <c r="D339" s="44" t="s">
        <v>56</v>
      </c>
      <c r="E339" s="44" t="s">
        <v>56</v>
      </c>
      <c r="F339" s="44" t="s">
        <v>56</v>
      </c>
      <c r="G339" s="44" t="s">
        <v>56</v>
      </c>
      <c r="H339" s="43" t="s">
        <v>56</v>
      </c>
      <c r="I339" s="43">
        <f t="shared" si="207"/>
        <v>73</v>
      </c>
      <c r="J339" s="44" t="s">
        <v>56</v>
      </c>
      <c r="K339" s="43">
        <f t="shared" si="208"/>
        <v>73</v>
      </c>
      <c r="L339" s="39"/>
      <c r="M339" s="54">
        <v>8</v>
      </c>
      <c r="N339" s="44" t="s">
        <v>56</v>
      </c>
      <c r="O339" s="44" t="s">
        <v>56</v>
      </c>
      <c r="P339" s="44" t="s">
        <v>56</v>
      </c>
      <c r="Q339" s="44" t="s">
        <v>56</v>
      </c>
      <c r="R339" s="43" t="s">
        <v>56</v>
      </c>
      <c r="S339" s="43">
        <f t="shared" si="206"/>
        <v>8</v>
      </c>
      <c r="T339" s="44" t="s">
        <v>56</v>
      </c>
      <c r="U339" s="43">
        <f t="shared" si="205"/>
        <v>8</v>
      </c>
      <c r="V339" s="39"/>
      <c r="W339" s="45"/>
    </row>
    <row r="340" spans="1:23" ht="15" x14ac:dyDescent="0.3">
      <c r="B340" s="41" t="s">
        <v>61</v>
      </c>
      <c r="C340" s="54">
        <v>13</v>
      </c>
      <c r="D340" s="44" t="s">
        <v>56</v>
      </c>
      <c r="E340" s="44" t="s">
        <v>56</v>
      </c>
      <c r="F340" s="44" t="s">
        <v>56</v>
      </c>
      <c r="G340" s="44" t="s">
        <v>56</v>
      </c>
      <c r="H340" s="43" t="s">
        <v>56</v>
      </c>
      <c r="I340" s="43">
        <f t="shared" si="207"/>
        <v>13</v>
      </c>
      <c r="J340" s="44" t="s">
        <v>56</v>
      </c>
      <c r="K340" s="43">
        <f t="shared" si="208"/>
        <v>13</v>
      </c>
      <c r="L340" s="39"/>
      <c r="M340" s="54">
        <v>73</v>
      </c>
      <c r="N340" s="44" t="s">
        <v>56</v>
      </c>
      <c r="O340" s="44" t="s">
        <v>56</v>
      </c>
      <c r="P340" s="44" t="s">
        <v>56</v>
      </c>
      <c r="Q340" s="44" t="s">
        <v>56</v>
      </c>
      <c r="R340" s="43" t="s">
        <v>56</v>
      </c>
      <c r="S340" s="43">
        <f t="shared" si="206"/>
        <v>73</v>
      </c>
      <c r="T340" s="44" t="s">
        <v>56</v>
      </c>
      <c r="U340" s="43">
        <f t="shared" si="205"/>
        <v>73</v>
      </c>
      <c r="V340" s="40"/>
      <c r="W340" s="45"/>
    </row>
    <row r="341" spans="1:23" ht="15" x14ac:dyDescent="0.3">
      <c r="B341" s="41" t="s">
        <v>116</v>
      </c>
      <c r="C341" s="54">
        <v>301</v>
      </c>
      <c r="D341" s="54">
        <v>0</v>
      </c>
      <c r="E341" s="44" t="s">
        <v>56</v>
      </c>
      <c r="F341" s="54">
        <v>0</v>
      </c>
      <c r="G341" s="54">
        <v>317</v>
      </c>
      <c r="H341" s="43" t="s">
        <v>56</v>
      </c>
      <c r="I341" s="43">
        <f t="shared" si="207"/>
        <v>618</v>
      </c>
      <c r="J341" s="44" t="s">
        <v>56</v>
      </c>
      <c r="K341" s="43">
        <f t="shared" si="208"/>
        <v>618</v>
      </c>
      <c r="L341" s="39"/>
      <c r="M341" s="54">
        <v>53</v>
      </c>
      <c r="N341" s="54">
        <v>0</v>
      </c>
      <c r="O341" s="44" t="s">
        <v>56</v>
      </c>
      <c r="P341" s="54">
        <v>0</v>
      </c>
      <c r="Q341" s="54">
        <v>117</v>
      </c>
      <c r="R341" s="43" t="s">
        <v>56</v>
      </c>
      <c r="S341" s="43">
        <f t="shared" si="206"/>
        <v>170</v>
      </c>
      <c r="T341" s="44" t="s">
        <v>56</v>
      </c>
      <c r="U341" s="43">
        <f t="shared" si="205"/>
        <v>170</v>
      </c>
      <c r="V341" s="39"/>
      <c r="W341" s="45"/>
    </row>
    <row r="342" spans="1:23" ht="15" x14ac:dyDescent="0.3">
      <c r="B342" s="41" t="s">
        <v>117</v>
      </c>
      <c r="C342" s="53">
        <v>12</v>
      </c>
      <c r="D342" s="44" t="s">
        <v>56</v>
      </c>
      <c r="E342" s="44" t="s">
        <v>56</v>
      </c>
      <c r="F342" s="44" t="s">
        <v>56</v>
      </c>
      <c r="G342" s="44" t="s">
        <v>56</v>
      </c>
      <c r="H342" s="43" t="s">
        <v>56</v>
      </c>
      <c r="I342" s="43">
        <f t="shared" si="207"/>
        <v>12</v>
      </c>
      <c r="J342" s="44" t="s">
        <v>56</v>
      </c>
      <c r="K342" s="43">
        <f t="shared" si="208"/>
        <v>12</v>
      </c>
      <c r="L342" s="39"/>
      <c r="M342" s="53">
        <v>0</v>
      </c>
      <c r="N342" s="44" t="s">
        <v>56</v>
      </c>
      <c r="O342" s="44" t="s">
        <v>56</v>
      </c>
      <c r="P342" s="44" t="s">
        <v>56</v>
      </c>
      <c r="Q342" s="44" t="s">
        <v>56</v>
      </c>
      <c r="R342" s="43" t="s">
        <v>56</v>
      </c>
      <c r="S342" s="43">
        <f t="shared" si="206"/>
        <v>0</v>
      </c>
      <c r="T342" s="44" t="s">
        <v>56</v>
      </c>
      <c r="U342" s="43">
        <f t="shared" si="205"/>
        <v>0</v>
      </c>
      <c r="V342" s="40"/>
      <c r="W342" s="45"/>
    </row>
    <row r="343" spans="1:23" ht="15" x14ac:dyDescent="0.3">
      <c r="B343" s="41" t="s">
        <v>63</v>
      </c>
      <c r="C343" s="44" t="s">
        <v>56</v>
      </c>
      <c r="D343" s="42">
        <v>181</v>
      </c>
      <c r="E343" s="54">
        <v>42</v>
      </c>
      <c r="F343" s="44" t="s">
        <v>56</v>
      </c>
      <c r="G343" s="42">
        <v>316</v>
      </c>
      <c r="H343" s="43" t="s">
        <v>56</v>
      </c>
      <c r="I343" s="43">
        <f t="shared" si="207"/>
        <v>539</v>
      </c>
      <c r="J343" s="42">
        <v>4205</v>
      </c>
      <c r="K343" s="43">
        <f t="shared" si="208"/>
        <v>4744</v>
      </c>
      <c r="L343" s="39"/>
      <c r="M343" s="44" t="s">
        <v>56</v>
      </c>
      <c r="N343" s="42">
        <v>49</v>
      </c>
      <c r="O343" s="54">
        <v>0</v>
      </c>
      <c r="P343" s="44" t="s">
        <v>56</v>
      </c>
      <c r="Q343" s="42">
        <v>39</v>
      </c>
      <c r="R343" s="43" t="s">
        <v>56</v>
      </c>
      <c r="S343" s="43">
        <f t="shared" si="206"/>
        <v>88</v>
      </c>
      <c r="T343" s="42">
        <v>2095</v>
      </c>
      <c r="U343" s="43">
        <f t="shared" si="205"/>
        <v>2183</v>
      </c>
      <c r="V343" s="40"/>
      <c r="W343" s="45"/>
    </row>
    <row r="344" spans="1:23" ht="15" x14ac:dyDescent="0.3">
      <c r="B344" s="46" t="s">
        <v>138</v>
      </c>
      <c r="C344" s="43">
        <f>SUM(C329:C343)</f>
        <v>7350</v>
      </c>
      <c r="D344" s="43">
        <f>SUM(D329:D343)</f>
        <v>199</v>
      </c>
      <c r="E344" s="43">
        <f>SUM(E329:E343)</f>
        <v>42</v>
      </c>
      <c r="F344" s="43">
        <f>SUM(F329:F343)</f>
        <v>0</v>
      </c>
      <c r="G344" s="43">
        <f>SUM(G329:G343)</f>
        <v>1874</v>
      </c>
      <c r="H344" s="43" t="s">
        <v>56</v>
      </c>
      <c r="I344" s="43">
        <f t="shared" si="207"/>
        <v>9465</v>
      </c>
      <c r="J344" s="43">
        <f>SUM(J329:J343)</f>
        <v>5318</v>
      </c>
      <c r="K344" s="43">
        <f t="shared" si="208"/>
        <v>14783</v>
      </c>
      <c r="L344" s="39"/>
      <c r="M344" s="43">
        <f t="shared" ref="M344:U344" si="209">SUM(M329:M343)</f>
        <v>7096</v>
      </c>
      <c r="N344" s="43">
        <f t="shared" si="209"/>
        <v>218</v>
      </c>
      <c r="O344" s="43">
        <f t="shared" si="209"/>
        <v>1</v>
      </c>
      <c r="P344" s="43">
        <f>SUM(P329:P343)</f>
        <v>0</v>
      </c>
      <c r="Q344" s="43">
        <f t="shared" si="209"/>
        <v>1338</v>
      </c>
      <c r="R344" s="43" t="s">
        <v>56</v>
      </c>
      <c r="S344" s="43">
        <f t="shared" si="209"/>
        <v>8653</v>
      </c>
      <c r="T344" s="43">
        <f t="shared" si="209"/>
        <v>2957</v>
      </c>
      <c r="U344" s="43">
        <f t="shared" si="209"/>
        <v>11610</v>
      </c>
      <c r="V344" s="39"/>
      <c r="W344" s="45"/>
    </row>
    <row r="345" spans="1:23" ht="15" x14ac:dyDescent="0.3">
      <c r="B345" s="46"/>
      <c r="C345" s="43"/>
      <c r="D345" s="43"/>
      <c r="E345" s="43"/>
      <c r="F345" s="43"/>
      <c r="G345" s="43"/>
      <c r="H345" s="43"/>
      <c r="I345" s="43"/>
      <c r="J345" s="43"/>
      <c r="K345" s="43"/>
      <c r="L345" s="39"/>
      <c r="M345" s="43"/>
      <c r="N345" s="43"/>
      <c r="O345" s="43"/>
      <c r="P345" s="43"/>
      <c r="Q345" s="43"/>
      <c r="R345" s="43"/>
      <c r="S345" s="43"/>
      <c r="T345" s="43"/>
      <c r="U345" s="43"/>
      <c r="V345" s="39"/>
    </row>
    <row r="346" spans="1:23" ht="17.25" customHeight="1" x14ac:dyDescent="0.3">
      <c r="A346" s="36"/>
      <c r="B346" s="37" t="s">
        <v>139</v>
      </c>
      <c r="C346" s="38"/>
      <c r="D346" s="38"/>
      <c r="E346" s="38"/>
      <c r="F346" s="38"/>
      <c r="G346" s="38"/>
      <c r="H346" s="38"/>
      <c r="I346" s="38"/>
      <c r="J346" s="38"/>
      <c r="K346" s="38"/>
      <c r="L346" s="39"/>
      <c r="M346" s="38"/>
      <c r="N346" s="38"/>
      <c r="O346" s="38"/>
      <c r="P346" s="38"/>
      <c r="Q346" s="38"/>
      <c r="R346" s="38"/>
      <c r="S346" s="38"/>
      <c r="T346" s="38"/>
      <c r="U346" s="38"/>
      <c r="V346" s="40"/>
    </row>
    <row r="347" spans="1:23" ht="15" x14ac:dyDescent="0.3">
      <c r="B347" s="41" t="s">
        <v>112</v>
      </c>
      <c r="C347" s="42">
        <v>130</v>
      </c>
      <c r="D347" s="54">
        <v>0</v>
      </c>
      <c r="E347" s="44" t="s">
        <v>56</v>
      </c>
      <c r="F347" s="44" t="s">
        <v>56</v>
      </c>
      <c r="G347" s="42">
        <v>113</v>
      </c>
      <c r="H347" s="43" t="s">
        <v>56</v>
      </c>
      <c r="I347" s="43">
        <f>SUM(C347:G347)</f>
        <v>243</v>
      </c>
      <c r="J347" s="44" t="s">
        <v>56</v>
      </c>
      <c r="K347" s="43">
        <f t="shared" ref="K347:K351" si="210">SUM(I347:J347)</f>
        <v>243</v>
      </c>
      <c r="L347" s="39"/>
      <c r="M347" s="42">
        <v>1805</v>
      </c>
      <c r="N347" s="54">
        <v>3</v>
      </c>
      <c r="O347" s="44" t="s">
        <v>56</v>
      </c>
      <c r="P347" s="44" t="s">
        <v>56</v>
      </c>
      <c r="Q347" s="42">
        <v>265</v>
      </c>
      <c r="R347" s="43" t="s">
        <v>56</v>
      </c>
      <c r="S347" s="43">
        <f>SUM(M347:Q347)</f>
        <v>2073</v>
      </c>
      <c r="T347" s="44" t="s">
        <v>56</v>
      </c>
      <c r="U347" s="43">
        <f>SUM(S347:T347)</f>
        <v>2073</v>
      </c>
      <c r="V347" s="39"/>
      <c r="W347" s="45"/>
    </row>
    <row r="348" spans="1:23" ht="15" x14ac:dyDescent="0.3">
      <c r="B348" s="41" t="s">
        <v>125</v>
      </c>
      <c r="C348" s="42">
        <v>24</v>
      </c>
      <c r="D348" s="42">
        <v>0</v>
      </c>
      <c r="E348" s="44" t="s">
        <v>56</v>
      </c>
      <c r="F348" s="44" t="s">
        <v>56</v>
      </c>
      <c r="G348" s="42">
        <v>19</v>
      </c>
      <c r="H348" s="43" t="s">
        <v>56</v>
      </c>
      <c r="I348" s="43">
        <f>SUM(C348:G348)</f>
        <v>43</v>
      </c>
      <c r="J348" s="44" t="s">
        <v>56</v>
      </c>
      <c r="K348" s="43">
        <f t="shared" si="210"/>
        <v>43</v>
      </c>
      <c r="L348" s="39"/>
      <c r="M348" s="42">
        <v>157</v>
      </c>
      <c r="N348" s="42">
        <v>13</v>
      </c>
      <c r="O348" s="44" t="s">
        <v>56</v>
      </c>
      <c r="P348" s="44" t="s">
        <v>56</v>
      </c>
      <c r="Q348" s="42">
        <v>86</v>
      </c>
      <c r="R348" s="43" t="s">
        <v>56</v>
      </c>
      <c r="S348" s="43">
        <f>SUM(M348:Q348)</f>
        <v>256</v>
      </c>
      <c r="T348" s="44" t="s">
        <v>56</v>
      </c>
      <c r="U348" s="43">
        <f t="shared" ref="U348:U362" si="211">SUM(S348:T348)</f>
        <v>256</v>
      </c>
      <c r="V348" s="39"/>
      <c r="W348" s="45"/>
    </row>
    <row r="349" spans="1:23" ht="15" x14ac:dyDescent="0.3">
      <c r="B349" s="41" t="s">
        <v>126</v>
      </c>
      <c r="C349" s="42">
        <v>12648</v>
      </c>
      <c r="D349" s="42">
        <v>25</v>
      </c>
      <c r="E349" s="44" t="s">
        <v>56</v>
      </c>
      <c r="F349" s="54">
        <v>0</v>
      </c>
      <c r="G349" s="42">
        <v>1607</v>
      </c>
      <c r="H349" s="43" t="s">
        <v>56</v>
      </c>
      <c r="I349" s="43">
        <f>SUM(C349:G349)</f>
        <v>14280</v>
      </c>
      <c r="J349" s="44" t="s">
        <v>56</v>
      </c>
      <c r="K349" s="43">
        <f t="shared" si="210"/>
        <v>14280</v>
      </c>
      <c r="L349" s="39"/>
      <c r="M349" s="42">
        <v>8501</v>
      </c>
      <c r="N349" s="42">
        <v>97</v>
      </c>
      <c r="O349" s="44" t="s">
        <v>56</v>
      </c>
      <c r="P349" s="54">
        <v>0</v>
      </c>
      <c r="Q349" s="42">
        <v>1399</v>
      </c>
      <c r="R349" s="43" t="s">
        <v>56</v>
      </c>
      <c r="S349" s="43">
        <f>SUM(M349:Q349)</f>
        <v>9997</v>
      </c>
      <c r="T349" s="44" t="s">
        <v>56</v>
      </c>
      <c r="U349" s="43">
        <f t="shared" si="211"/>
        <v>9997</v>
      </c>
      <c r="V349" s="39"/>
      <c r="W349" s="45"/>
    </row>
    <row r="350" spans="1:23" ht="15" x14ac:dyDescent="0.3">
      <c r="B350" s="41" t="s">
        <v>93</v>
      </c>
      <c r="C350" s="44" t="s">
        <v>56</v>
      </c>
      <c r="D350" s="44" t="s">
        <v>56</v>
      </c>
      <c r="E350" s="44" t="s">
        <v>56</v>
      </c>
      <c r="F350" s="44" t="s">
        <v>56</v>
      </c>
      <c r="G350" s="44" t="s">
        <v>56</v>
      </c>
      <c r="H350" s="43" t="s">
        <v>56</v>
      </c>
      <c r="I350" s="44" t="s">
        <v>56</v>
      </c>
      <c r="J350" s="54">
        <v>414</v>
      </c>
      <c r="K350" s="43">
        <f t="shared" si="210"/>
        <v>414</v>
      </c>
      <c r="L350" s="39"/>
      <c r="M350" s="44" t="s">
        <v>56</v>
      </c>
      <c r="N350" s="44" t="s">
        <v>56</v>
      </c>
      <c r="O350" s="44" t="s">
        <v>56</v>
      </c>
      <c r="P350" s="44" t="s">
        <v>56</v>
      </c>
      <c r="Q350" s="44" t="s">
        <v>56</v>
      </c>
      <c r="R350" s="43" t="s">
        <v>56</v>
      </c>
      <c r="S350" s="44" t="s">
        <v>56</v>
      </c>
      <c r="T350" s="54">
        <v>726</v>
      </c>
      <c r="U350" s="43">
        <f t="shared" si="211"/>
        <v>726</v>
      </c>
      <c r="V350" s="40"/>
      <c r="W350" s="45"/>
    </row>
    <row r="351" spans="1:23" ht="15" x14ac:dyDescent="0.3">
      <c r="B351" s="41" t="s">
        <v>113</v>
      </c>
      <c r="C351" s="54">
        <v>493</v>
      </c>
      <c r="D351" s="54">
        <v>0</v>
      </c>
      <c r="E351" s="44" t="s">
        <v>56</v>
      </c>
      <c r="F351" s="44" t="s">
        <v>56</v>
      </c>
      <c r="G351" s="54">
        <v>0</v>
      </c>
      <c r="H351" s="43" t="s">
        <v>56</v>
      </c>
      <c r="I351" s="43">
        <f>SUM(C351:G351)</f>
        <v>493</v>
      </c>
      <c r="J351" s="44" t="s">
        <v>56</v>
      </c>
      <c r="K351" s="43">
        <f t="shared" si="210"/>
        <v>493</v>
      </c>
      <c r="L351" s="39"/>
      <c r="M351" s="54">
        <v>388</v>
      </c>
      <c r="N351" s="54">
        <v>42</v>
      </c>
      <c r="O351" s="44" t="s">
        <v>56</v>
      </c>
      <c r="P351" s="44" t="s">
        <v>56</v>
      </c>
      <c r="Q351" s="54">
        <v>56</v>
      </c>
      <c r="R351" s="43" t="s">
        <v>56</v>
      </c>
      <c r="S351" s="43">
        <f t="shared" ref="S351:S361" si="212">SUM(M351:Q351)</f>
        <v>486</v>
      </c>
      <c r="T351" s="44" t="s">
        <v>56</v>
      </c>
      <c r="U351" s="43">
        <f t="shared" si="211"/>
        <v>486</v>
      </c>
      <c r="V351" s="40"/>
      <c r="W351" s="45"/>
    </row>
    <row r="352" spans="1:23" ht="15" x14ac:dyDescent="0.3">
      <c r="B352" s="41" t="s">
        <v>137</v>
      </c>
      <c r="C352" s="44" t="s">
        <v>56</v>
      </c>
      <c r="D352" s="44" t="s">
        <v>56</v>
      </c>
      <c r="E352" s="44" t="s">
        <v>56</v>
      </c>
      <c r="F352" s="44" t="s">
        <v>56</v>
      </c>
      <c r="G352" s="44" t="s">
        <v>56</v>
      </c>
      <c r="H352" s="43" t="s">
        <v>56</v>
      </c>
      <c r="I352" s="44" t="s">
        <v>56</v>
      </c>
      <c r="J352" s="44" t="s">
        <v>56</v>
      </c>
      <c r="K352" s="44" t="s">
        <v>56</v>
      </c>
      <c r="L352" s="39"/>
      <c r="M352" s="42">
        <v>7</v>
      </c>
      <c r="N352" s="53">
        <v>0</v>
      </c>
      <c r="O352" s="44" t="s">
        <v>56</v>
      </c>
      <c r="P352" s="44" t="s">
        <v>56</v>
      </c>
      <c r="Q352" s="54">
        <v>0</v>
      </c>
      <c r="R352" s="43" t="s">
        <v>56</v>
      </c>
      <c r="S352" s="43">
        <f t="shared" si="212"/>
        <v>7</v>
      </c>
      <c r="T352" s="44" t="s">
        <v>56</v>
      </c>
      <c r="U352" s="43">
        <f t="shared" si="211"/>
        <v>7</v>
      </c>
      <c r="V352" s="40"/>
      <c r="W352" s="45"/>
    </row>
    <row r="353" spans="1:23" ht="15" x14ac:dyDescent="0.3">
      <c r="B353" s="41" t="s">
        <v>58</v>
      </c>
      <c r="C353" s="44" t="s">
        <v>56</v>
      </c>
      <c r="D353" s="38">
        <v>0</v>
      </c>
      <c r="E353" s="38">
        <v>0</v>
      </c>
      <c r="F353" s="44" t="s">
        <v>56</v>
      </c>
      <c r="G353" s="38">
        <v>0</v>
      </c>
      <c r="H353" s="43" t="s">
        <v>56</v>
      </c>
      <c r="I353" s="43">
        <f t="shared" ref="I353:I362" si="213">SUM(C353:G353)</f>
        <v>0</v>
      </c>
      <c r="J353" s="38">
        <v>0</v>
      </c>
      <c r="K353" s="43">
        <f t="shared" ref="K353:K362" si="214">SUM(I353:J353)</f>
        <v>0</v>
      </c>
      <c r="L353" s="39"/>
      <c r="M353" s="44" t="s">
        <v>56</v>
      </c>
      <c r="N353" s="42">
        <v>0</v>
      </c>
      <c r="O353" s="42">
        <v>0</v>
      </c>
      <c r="P353" s="44" t="s">
        <v>56</v>
      </c>
      <c r="Q353" s="42">
        <v>0</v>
      </c>
      <c r="R353" s="43" t="s">
        <v>56</v>
      </c>
      <c r="S353" s="43">
        <f t="shared" si="212"/>
        <v>0</v>
      </c>
      <c r="T353" s="42">
        <v>242</v>
      </c>
      <c r="U353" s="43">
        <f t="shared" si="211"/>
        <v>242</v>
      </c>
      <c r="V353" s="39"/>
      <c r="W353" s="45"/>
    </row>
    <row r="354" spans="1:23" ht="15" x14ac:dyDescent="0.3">
      <c r="B354" s="41" t="s">
        <v>114</v>
      </c>
      <c r="C354" s="54">
        <v>219</v>
      </c>
      <c r="D354" s="44" t="s">
        <v>56</v>
      </c>
      <c r="E354" s="44" t="s">
        <v>56</v>
      </c>
      <c r="F354" s="44" t="s">
        <v>56</v>
      </c>
      <c r="G354" s="44" t="s">
        <v>56</v>
      </c>
      <c r="H354" s="43" t="s">
        <v>56</v>
      </c>
      <c r="I354" s="43">
        <f t="shared" si="213"/>
        <v>219</v>
      </c>
      <c r="J354" s="44" t="s">
        <v>56</v>
      </c>
      <c r="K354" s="43">
        <f t="shared" si="214"/>
        <v>219</v>
      </c>
      <c r="L354" s="39"/>
      <c r="M354" s="54">
        <v>79</v>
      </c>
      <c r="N354" s="44" t="s">
        <v>56</v>
      </c>
      <c r="O354" s="44" t="s">
        <v>56</v>
      </c>
      <c r="P354" s="44" t="s">
        <v>56</v>
      </c>
      <c r="Q354" s="44" t="s">
        <v>56</v>
      </c>
      <c r="R354" s="43" t="s">
        <v>56</v>
      </c>
      <c r="S354" s="43">
        <f t="shared" si="212"/>
        <v>79</v>
      </c>
      <c r="T354" s="44" t="s">
        <v>56</v>
      </c>
      <c r="U354" s="43">
        <f t="shared" si="211"/>
        <v>79</v>
      </c>
      <c r="V354" s="40"/>
      <c r="W354" s="45"/>
    </row>
    <row r="355" spans="1:23" ht="15" x14ac:dyDescent="0.3">
      <c r="B355" s="41" t="s">
        <v>115</v>
      </c>
      <c r="C355" s="44" t="s">
        <v>56</v>
      </c>
      <c r="D355" s="42">
        <v>0</v>
      </c>
      <c r="E355" s="42">
        <v>0</v>
      </c>
      <c r="F355" s="44" t="s">
        <v>56</v>
      </c>
      <c r="G355" s="42">
        <v>0</v>
      </c>
      <c r="H355" s="43" t="s">
        <v>56</v>
      </c>
      <c r="I355" s="43">
        <f t="shared" si="213"/>
        <v>0</v>
      </c>
      <c r="J355" s="44" t="s">
        <v>56</v>
      </c>
      <c r="K355" s="43">
        <f t="shared" si="214"/>
        <v>0</v>
      </c>
      <c r="L355" s="39"/>
      <c r="M355" s="44" t="s">
        <v>56</v>
      </c>
      <c r="N355" s="42">
        <v>41</v>
      </c>
      <c r="O355" s="42">
        <v>0</v>
      </c>
      <c r="P355" s="44" t="s">
        <v>56</v>
      </c>
      <c r="Q355" s="42">
        <v>45</v>
      </c>
      <c r="R355" s="43" t="s">
        <v>56</v>
      </c>
      <c r="S355" s="43">
        <f t="shared" si="212"/>
        <v>86</v>
      </c>
      <c r="T355" s="44" t="s">
        <v>56</v>
      </c>
      <c r="U355" s="43">
        <f t="shared" si="211"/>
        <v>86</v>
      </c>
      <c r="V355" s="40"/>
      <c r="W355" s="45"/>
    </row>
    <row r="356" spans="1:23" ht="15" x14ac:dyDescent="0.3">
      <c r="B356" s="41" t="s">
        <v>127</v>
      </c>
      <c r="C356" s="54">
        <v>22</v>
      </c>
      <c r="D356" s="44" t="s">
        <v>56</v>
      </c>
      <c r="E356" s="44" t="s">
        <v>56</v>
      </c>
      <c r="F356" s="44" t="s">
        <v>56</v>
      </c>
      <c r="G356" s="44" t="s">
        <v>56</v>
      </c>
      <c r="H356" s="43" t="s">
        <v>56</v>
      </c>
      <c r="I356" s="43">
        <f t="shared" si="213"/>
        <v>22</v>
      </c>
      <c r="J356" s="44" t="s">
        <v>56</v>
      </c>
      <c r="K356" s="43">
        <f t="shared" si="214"/>
        <v>22</v>
      </c>
      <c r="L356" s="39"/>
      <c r="M356" s="54">
        <v>25</v>
      </c>
      <c r="N356" s="44" t="s">
        <v>56</v>
      </c>
      <c r="O356" s="44" t="s">
        <v>56</v>
      </c>
      <c r="P356" s="44" t="s">
        <v>56</v>
      </c>
      <c r="Q356" s="44" t="s">
        <v>56</v>
      </c>
      <c r="R356" s="43" t="s">
        <v>56</v>
      </c>
      <c r="S356" s="43">
        <f t="shared" si="212"/>
        <v>25</v>
      </c>
      <c r="T356" s="44" t="s">
        <v>56</v>
      </c>
      <c r="U356" s="43">
        <f t="shared" si="211"/>
        <v>25</v>
      </c>
      <c r="V356" s="40"/>
      <c r="W356" s="45"/>
    </row>
    <row r="357" spans="1:23" ht="15" x14ac:dyDescent="0.3">
      <c r="B357" s="41" t="s">
        <v>61</v>
      </c>
      <c r="C357" s="54">
        <v>171</v>
      </c>
      <c r="D357" s="44" t="s">
        <v>56</v>
      </c>
      <c r="E357" s="44" t="s">
        <v>56</v>
      </c>
      <c r="F357" s="44" t="s">
        <v>56</v>
      </c>
      <c r="G357" s="44" t="s">
        <v>56</v>
      </c>
      <c r="H357" s="43" t="s">
        <v>56</v>
      </c>
      <c r="I357" s="43">
        <f t="shared" si="213"/>
        <v>171</v>
      </c>
      <c r="J357" s="44" t="s">
        <v>56</v>
      </c>
      <c r="K357" s="43">
        <f t="shared" si="214"/>
        <v>171</v>
      </c>
      <c r="L357" s="39"/>
      <c r="M357" s="54">
        <v>24</v>
      </c>
      <c r="N357" s="44" t="s">
        <v>56</v>
      </c>
      <c r="O357" s="44" t="s">
        <v>56</v>
      </c>
      <c r="P357" s="44" t="s">
        <v>56</v>
      </c>
      <c r="Q357" s="44" t="s">
        <v>56</v>
      </c>
      <c r="R357" s="43" t="s">
        <v>56</v>
      </c>
      <c r="S357" s="43">
        <f t="shared" si="212"/>
        <v>24</v>
      </c>
      <c r="T357" s="44" t="s">
        <v>56</v>
      </c>
      <c r="U357" s="43">
        <f t="shared" si="211"/>
        <v>24</v>
      </c>
      <c r="V357" s="39"/>
      <c r="W357" s="45"/>
    </row>
    <row r="358" spans="1:23" ht="15" x14ac:dyDescent="0.3">
      <c r="B358" s="41" t="s">
        <v>116</v>
      </c>
      <c r="C358" s="38">
        <v>1140</v>
      </c>
      <c r="D358" s="38">
        <v>122</v>
      </c>
      <c r="E358" s="43" t="s">
        <v>56</v>
      </c>
      <c r="F358" s="54">
        <v>0</v>
      </c>
      <c r="G358" s="38">
        <v>2198</v>
      </c>
      <c r="H358" s="43" t="s">
        <v>56</v>
      </c>
      <c r="I358" s="43">
        <f t="shared" si="213"/>
        <v>3460</v>
      </c>
      <c r="J358" s="43" t="s">
        <v>56</v>
      </c>
      <c r="K358" s="43">
        <f t="shared" si="214"/>
        <v>3460</v>
      </c>
      <c r="L358" s="39"/>
      <c r="M358" s="38">
        <v>194</v>
      </c>
      <c r="N358" s="38">
        <v>27</v>
      </c>
      <c r="O358" s="43" t="s">
        <v>56</v>
      </c>
      <c r="P358" s="54">
        <v>0</v>
      </c>
      <c r="Q358" s="38">
        <v>689</v>
      </c>
      <c r="R358" s="43" t="s">
        <v>56</v>
      </c>
      <c r="S358" s="43">
        <f t="shared" si="212"/>
        <v>910</v>
      </c>
      <c r="T358" s="43" t="s">
        <v>56</v>
      </c>
      <c r="U358" s="43">
        <f t="shared" si="211"/>
        <v>910</v>
      </c>
      <c r="V358" s="39"/>
      <c r="W358" s="45"/>
    </row>
    <row r="359" spans="1:23" ht="15" x14ac:dyDescent="0.3">
      <c r="B359" s="41" t="s">
        <v>117</v>
      </c>
      <c r="C359" s="53">
        <v>13</v>
      </c>
      <c r="D359" s="44" t="s">
        <v>56</v>
      </c>
      <c r="E359" s="44" t="s">
        <v>56</v>
      </c>
      <c r="F359" s="44" t="s">
        <v>56</v>
      </c>
      <c r="G359" s="44" t="s">
        <v>56</v>
      </c>
      <c r="H359" s="43" t="s">
        <v>56</v>
      </c>
      <c r="I359" s="43">
        <f t="shared" si="213"/>
        <v>13</v>
      </c>
      <c r="J359" s="44" t="s">
        <v>56</v>
      </c>
      <c r="K359" s="43">
        <f t="shared" si="214"/>
        <v>13</v>
      </c>
      <c r="L359" s="39"/>
      <c r="M359" s="53">
        <v>4</v>
      </c>
      <c r="N359" s="44" t="s">
        <v>56</v>
      </c>
      <c r="O359" s="44" t="s">
        <v>56</v>
      </c>
      <c r="P359" s="44" t="s">
        <v>56</v>
      </c>
      <c r="Q359" s="44" t="s">
        <v>56</v>
      </c>
      <c r="R359" s="43" t="s">
        <v>56</v>
      </c>
      <c r="S359" s="43">
        <f t="shared" si="212"/>
        <v>4</v>
      </c>
      <c r="T359" s="44" t="s">
        <v>56</v>
      </c>
      <c r="U359" s="43">
        <f t="shared" si="211"/>
        <v>4</v>
      </c>
      <c r="V359" s="40"/>
      <c r="W359" s="45"/>
    </row>
    <row r="360" spans="1:23" ht="15" x14ac:dyDescent="0.3">
      <c r="B360" s="41" t="s">
        <v>63</v>
      </c>
      <c r="C360" s="44" t="s">
        <v>56</v>
      </c>
      <c r="D360" s="42">
        <v>383</v>
      </c>
      <c r="E360" s="54">
        <v>0</v>
      </c>
      <c r="F360" s="44" t="s">
        <v>56</v>
      </c>
      <c r="G360" s="42">
        <v>81</v>
      </c>
      <c r="H360" s="43" t="s">
        <v>56</v>
      </c>
      <c r="I360" s="43">
        <f t="shared" si="213"/>
        <v>464</v>
      </c>
      <c r="J360" s="42">
        <v>3073</v>
      </c>
      <c r="K360" s="43">
        <f t="shared" si="214"/>
        <v>3537</v>
      </c>
      <c r="L360" s="39"/>
      <c r="M360" s="44" t="s">
        <v>56</v>
      </c>
      <c r="N360" s="42">
        <v>150</v>
      </c>
      <c r="O360" s="54">
        <v>0</v>
      </c>
      <c r="P360" s="44" t="s">
        <v>56</v>
      </c>
      <c r="Q360" s="42">
        <v>73</v>
      </c>
      <c r="R360" s="43" t="s">
        <v>56</v>
      </c>
      <c r="S360" s="43">
        <f t="shared" si="212"/>
        <v>223</v>
      </c>
      <c r="T360" s="42">
        <v>3568</v>
      </c>
      <c r="U360" s="43">
        <f t="shared" si="211"/>
        <v>3791</v>
      </c>
      <c r="V360" s="40"/>
      <c r="W360" s="45"/>
    </row>
    <row r="361" spans="1:23" ht="15" x14ac:dyDescent="0.3">
      <c r="B361" s="41" t="s">
        <v>64</v>
      </c>
      <c r="C361" s="44" t="s">
        <v>56</v>
      </c>
      <c r="D361" s="42">
        <v>10</v>
      </c>
      <c r="E361" s="54">
        <v>8</v>
      </c>
      <c r="F361" s="44" t="s">
        <v>56</v>
      </c>
      <c r="G361" s="42">
        <v>39</v>
      </c>
      <c r="H361" s="43" t="s">
        <v>56</v>
      </c>
      <c r="I361" s="43">
        <f t="shared" si="213"/>
        <v>57</v>
      </c>
      <c r="J361" s="42">
        <v>3206</v>
      </c>
      <c r="K361" s="43">
        <f t="shared" si="214"/>
        <v>3263</v>
      </c>
      <c r="L361" s="39"/>
      <c r="M361" s="44" t="s">
        <v>56</v>
      </c>
      <c r="N361" s="42">
        <v>0</v>
      </c>
      <c r="O361" s="54">
        <v>4</v>
      </c>
      <c r="P361" s="44" t="s">
        <v>56</v>
      </c>
      <c r="Q361" s="42">
        <v>58</v>
      </c>
      <c r="R361" s="43" t="s">
        <v>56</v>
      </c>
      <c r="S361" s="43">
        <f t="shared" si="212"/>
        <v>62</v>
      </c>
      <c r="T361" s="42">
        <v>716</v>
      </c>
      <c r="U361" s="43">
        <f t="shared" si="211"/>
        <v>778</v>
      </c>
      <c r="V361" s="40"/>
      <c r="W361" s="45"/>
    </row>
    <row r="362" spans="1:23" ht="15" x14ac:dyDescent="0.3">
      <c r="B362" s="46" t="s">
        <v>140</v>
      </c>
      <c r="C362" s="43">
        <f>SUM(C347:C361)</f>
        <v>14860</v>
      </c>
      <c r="D362" s="43">
        <f>SUM(D347:D361)</f>
        <v>540</v>
      </c>
      <c r="E362" s="43">
        <f>SUM(E347:E361)</f>
        <v>8</v>
      </c>
      <c r="F362" s="43">
        <f>SUM(F347:F361)</f>
        <v>0</v>
      </c>
      <c r="G362" s="43">
        <f>SUM(G347:G361)</f>
        <v>4057</v>
      </c>
      <c r="H362" s="43" t="s">
        <v>56</v>
      </c>
      <c r="I362" s="43">
        <f t="shared" si="213"/>
        <v>19465</v>
      </c>
      <c r="J362" s="43">
        <f>SUM(J347:J361)</f>
        <v>6693</v>
      </c>
      <c r="K362" s="43">
        <f t="shared" si="214"/>
        <v>26158</v>
      </c>
      <c r="L362" s="39"/>
      <c r="M362" s="43">
        <f>SUM(M347:M361)</f>
        <v>11184</v>
      </c>
      <c r="N362" s="43">
        <f>SUM(N347:N361)</f>
        <v>373</v>
      </c>
      <c r="O362" s="43">
        <f>SUM(O347:O361)</f>
        <v>4</v>
      </c>
      <c r="P362" s="43">
        <f>SUM(P347:P361)</f>
        <v>0</v>
      </c>
      <c r="Q362" s="43">
        <f>SUM(Q347:Q361)</f>
        <v>2671</v>
      </c>
      <c r="R362" s="43" t="s">
        <v>56</v>
      </c>
      <c r="S362" s="43">
        <f>SUM(M362:Q362)</f>
        <v>14232</v>
      </c>
      <c r="T362" s="43">
        <f>SUM(T347:T361)</f>
        <v>5252</v>
      </c>
      <c r="U362" s="43">
        <f t="shared" si="211"/>
        <v>19484</v>
      </c>
      <c r="V362" s="39"/>
      <c r="W362" s="45"/>
    </row>
    <row r="363" spans="1:23" ht="15" x14ac:dyDescent="0.3">
      <c r="B363" s="46"/>
      <c r="C363" s="43"/>
      <c r="D363" s="43"/>
      <c r="E363" s="43"/>
      <c r="F363" s="43"/>
      <c r="G363" s="43"/>
      <c r="H363" s="43"/>
      <c r="I363" s="43"/>
      <c r="J363" s="43"/>
      <c r="K363" s="43"/>
      <c r="L363" s="39"/>
      <c r="M363" s="43"/>
      <c r="N363" s="43"/>
      <c r="O363" s="43"/>
      <c r="P363" s="43"/>
      <c r="Q363" s="43"/>
      <c r="R363" s="43"/>
      <c r="S363" s="43"/>
      <c r="T363" s="43"/>
      <c r="U363" s="43"/>
      <c r="V363" s="39"/>
    </row>
    <row r="364" spans="1:23" ht="17.25" customHeight="1" x14ac:dyDescent="0.3">
      <c r="A364" s="36"/>
      <c r="B364" s="37" t="s">
        <v>134</v>
      </c>
      <c r="C364" s="38"/>
      <c r="D364" s="38"/>
      <c r="E364" s="38"/>
      <c r="F364" s="38"/>
      <c r="G364" s="38"/>
      <c r="H364" s="38"/>
      <c r="I364" s="38"/>
      <c r="J364" s="38"/>
      <c r="K364" s="38"/>
      <c r="L364" s="39"/>
      <c r="M364" s="38"/>
      <c r="N364" s="38"/>
      <c r="O364" s="38"/>
      <c r="P364" s="38"/>
      <c r="Q364" s="38"/>
      <c r="R364" s="38"/>
      <c r="S364" s="38"/>
      <c r="T364" s="38"/>
      <c r="U364" s="38"/>
      <c r="V364" s="40"/>
    </row>
    <row r="365" spans="1:23" ht="15" x14ac:dyDescent="0.3">
      <c r="B365" s="41" t="s">
        <v>112</v>
      </c>
      <c r="C365" s="42">
        <f t="shared" ref="C365:D367" si="215">SUM(C329,C347)</f>
        <v>210</v>
      </c>
      <c r="D365" s="42">
        <f t="shared" si="215"/>
        <v>0</v>
      </c>
      <c r="E365" s="44" t="s">
        <v>56</v>
      </c>
      <c r="F365" s="44" t="s">
        <v>56</v>
      </c>
      <c r="G365" s="42">
        <f>SUM(G329,G347)</f>
        <v>160</v>
      </c>
      <c r="H365" s="43" t="s">
        <v>56</v>
      </c>
      <c r="I365" s="43">
        <f>SUM(C365:G365)</f>
        <v>370</v>
      </c>
      <c r="J365" s="44" t="s">
        <v>56</v>
      </c>
      <c r="K365" s="43">
        <f t="shared" ref="K365:K370" si="216">SUM(I365:J365)</f>
        <v>370</v>
      </c>
      <c r="L365" s="39"/>
      <c r="M365" s="42">
        <f t="shared" ref="M365:N367" si="217">SUM(M329,M347)</f>
        <v>3911</v>
      </c>
      <c r="N365" s="42">
        <f t="shared" si="217"/>
        <v>33</v>
      </c>
      <c r="O365" s="44" t="s">
        <v>56</v>
      </c>
      <c r="P365" s="44" t="s">
        <v>56</v>
      </c>
      <c r="Q365" s="42">
        <f>SUM(Q329,Q347)</f>
        <v>704</v>
      </c>
      <c r="R365" s="43" t="s">
        <v>56</v>
      </c>
      <c r="S365" s="43">
        <f>SUM(M365:Q365)</f>
        <v>4648</v>
      </c>
      <c r="T365" s="44" t="s">
        <v>56</v>
      </c>
      <c r="U365" s="43">
        <f>SUM(S365:T365)</f>
        <v>4648</v>
      </c>
      <c r="V365" s="39"/>
      <c r="W365" s="45"/>
    </row>
    <row r="366" spans="1:23" ht="15" x14ac:dyDescent="0.3">
      <c r="B366" s="41" t="s">
        <v>125</v>
      </c>
      <c r="C366" s="42">
        <f t="shared" si="215"/>
        <v>57</v>
      </c>
      <c r="D366" s="42">
        <f t="shared" si="215"/>
        <v>0</v>
      </c>
      <c r="E366" s="44" t="s">
        <v>56</v>
      </c>
      <c r="F366" s="44" t="s">
        <v>56</v>
      </c>
      <c r="G366" s="42">
        <f>SUM(G330,G348)</f>
        <v>52</v>
      </c>
      <c r="H366" s="43" t="s">
        <v>56</v>
      </c>
      <c r="I366" s="43">
        <f>SUM(C366:G366)</f>
        <v>109</v>
      </c>
      <c r="J366" s="44" t="s">
        <v>56</v>
      </c>
      <c r="K366" s="43">
        <f t="shared" si="216"/>
        <v>109</v>
      </c>
      <c r="L366" s="39"/>
      <c r="M366" s="42">
        <f t="shared" si="217"/>
        <v>410</v>
      </c>
      <c r="N366" s="42">
        <f t="shared" si="217"/>
        <v>13</v>
      </c>
      <c r="O366" s="44" t="s">
        <v>56</v>
      </c>
      <c r="P366" s="44" t="s">
        <v>56</v>
      </c>
      <c r="Q366" s="42">
        <f>SUM(Q330,Q348)</f>
        <v>119</v>
      </c>
      <c r="R366" s="43" t="s">
        <v>56</v>
      </c>
      <c r="S366" s="43">
        <f>SUM(M366:Q366)</f>
        <v>542</v>
      </c>
      <c r="T366" s="44" t="s">
        <v>56</v>
      </c>
      <c r="U366" s="43">
        <f t="shared" ref="U366:U382" si="218">SUM(S366:T366)</f>
        <v>542</v>
      </c>
      <c r="V366" s="39"/>
      <c r="W366" s="45"/>
    </row>
    <row r="367" spans="1:23" ht="15" x14ac:dyDescent="0.3">
      <c r="B367" s="41" t="s">
        <v>126</v>
      </c>
      <c r="C367" s="42">
        <f t="shared" si="215"/>
        <v>19201</v>
      </c>
      <c r="D367" s="42">
        <f t="shared" si="215"/>
        <v>31</v>
      </c>
      <c r="E367" s="44" t="s">
        <v>56</v>
      </c>
      <c r="F367" s="42">
        <f>SUM(F331,F349)</f>
        <v>0</v>
      </c>
      <c r="G367" s="42">
        <f>SUM(G331,G349)</f>
        <v>2741</v>
      </c>
      <c r="H367" s="43" t="s">
        <v>56</v>
      </c>
      <c r="I367" s="43">
        <f>SUM(C367:G367)</f>
        <v>21973</v>
      </c>
      <c r="J367" s="44" t="s">
        <v>56</v>
      </c>
      <c r="K367" s="43">
        <f t="shared" si="216"/>
        <v>21973</v>
      </c>
      <c r="L367" s="39"/>
      <c r="M367" s="42">
        <f t="shared" si="217"/>
        <v>12887</v>
      </c>
      <c r="N367" s="42">
        <f t="shared" si="217"/>
        <v>127</v>
      </c>
      <c r="O367" s="44" t="s">
        <v>56</v>
      </c>
      <c r="P367" s="42">
        <f>SUM(P331,P349)</f>
        <v>0</v>
      </c>
      <c r="Q367" s="42">
        <f>SUM(Q331,Q349)</f>
        <v>2051</v>
      </c>
      <c r="R367" s="43" t="s">
        <v>56</v>
      </c>
      <c r="S367" s="43">
        <f>SUM(M367:Q367)</f>
        <v>15065</v>
      </c>
      <c r="T367" s="44" t="s">
        <v>56</v>
      </c>
      <c r="U367" s="43">
        <f t="shared" si="218"/>
        <v>15065</v>
      </c>
      <c r="V367" s="39"/>
      <c r="W367" s="45"/>
    </row>
    <row r="368" spans="1:23" ht="15" x14ac:dyDescent="0.3">
      <c r="B368" s="41" t="s">
        <v>93</v>
      </c>
      <c r="C368" s="44" t="s">
        <v>56</v>
      </c>
      <c r="D368" s="44" t="s">
        <v>56</v>
      </c>
      <c r="E368" s="44" t="s">
        <v>56</v>
      </c>
      <c r="F368" s="44" t="s">
        <v>56</v>
      </c>
      <c r="G368" s="44" t="s">
        <v>56</v>
      </c>
      <c r="H368" s="43" t="s">
        <v>56</v>
      </c>
      <c r="I368" s="44" t="s">
        <v>56</v>
      </c>
      <c r="J368" s="42">
        <f>SUM(J332,J350)</f>
        <v>414</v>
      </c>
      <c r="K368" s="43">
        <f t="shared" si="216"/>
        <v>414</v>
      </c>
      <c r="L368" s="39"/>
      <c r="M368" s="44" t="s">
        <v>56</v>
      </c>
      <c r="N368" s="44" t="s">
        <v>56</v>
      </c>
      <c r="O368" s="44" t="s">
        <v>56</v>
      </c>
      <c r="P368" s="44" t="s">
        <v>56</v>
      </c>
      <c r="Q368" s="44" t="s">
        <v>56</v>
      </c>
      <c r="R368" s="43" t="s">
        <v>56</v>
      </c>
      <c r="S368" s="44" t="s">
        <v>56</v>
      </c>
      <c r="T368" s="42">
        <f>SUM(T332,T350)</f>
        <v>1073</v>
      </c>
      <c r="U368" s="43">
        <f t="shared" si="218"/>
        <v>1073</v>
      </c>
      <c r="V368" s="40"/>
      <c r="W368" s="45"/>
    </row>
    <row r="369" spans="1:23" ht="15" x14ac:dyDescent="0.3">
      <c r="B369" s="41" t="s">
        <v>136</v>
      </c>
      <c r="C369" s="44" t="s">
        <v>56</v>
      </c>
      <c r="D369" s="42">
        <f>SUM(D333)</f>
        <v>12</v>
      </c>
      <c r="E369" s="42">
        <f>SUM(E333)</f>
        <v>0</v>
      </c>
      <c r="F369" s="44" t="s">
        <v>56</v>
      </c>
      <c r="G369" s="42">
        <f>SUM(G333)</f>
        <v>27</v>
      </c>
      <c r="H369" s="43" t="s">
        <v>56</v>
      </c>
      <c r="I369" s="43">
        <f>SUM(C369:G369)</f>
        <v>39</v>
      </c>
      <c r="J369" s="42">
        <f>SUM(J333)</f>
        <v>1113</v>
      </c>
      <c r="K369" s="43">
        <f t="shared" si="216"/>
        <v>1152</v>
      </c>
      <c r="L369" s="39"/>
      <c r="M369" s="44" t="s">
        <v>56</v>
      </c>
      <c r="N369" s="42">
        <f>SUM(N333)</f>
        <v>2</v>
      </c>
      <c r="O369" s="42">
        <f>SUM(O333)</f>
        <v>1</v>
      </c>
      <c r="P369" s="44" t="s">
        <v>56</v>
      </c>
      <c r="Q369" s="42">
        <f>SUM(Q333)</f>
        <v>0</v>
      </c>
      <c r="R369" s="43" t="s">
        <v>56</v>
      </c>
      <c r="S369" s="43">
        <f t="shared" ref="S369:S381" si="219">SUM(M369:Q369)</f>
        <v>3</v>
      </c>
      <c r="T369" s="42">
        <f>SUM(T333)</f>
        <v>192</v>
      </c>
      <c r="U369" s="43">
        <f t="shared" si="218"/>
        <v>195</v>
      </c>
      <c r="V369" s="40"/>
      <c r="W369" s="45"/>
    </row>
    <row r="370" spans="1:23" ht="15" x14ac:dyDescent="0.3">
      <c r="B370" s="41" t="s">
        <v>113</v>
      </c>
      <c r="C370" s="42">
        <f>SUM(C334,C351)</f>
        <v>569</v>
      </c>
      <c r="D370" s="42">
        <f>SUM(D334,D351)</f>
        <v>0</v>
      </c>
      <c r="E370" s="44" t="s">
        <v>56</v>
      </c>
      <c r="F370" s="44" t="s">
        <v>56</v>
      </c>
      <c r="G370" s="42">
        <f>SUM(G334,G351)</f>
        <v>0</v>
      </c>
      <c r="H370" s="43" t="s">
        <v>56</v>
      </c>
      <c r="I370" s="43">
        <f>SUM(C370:G370)</f>
        <v>569</v>
      </c>
      <c r="J370" s="44" t="s">
        <v>56</v>
      </c>
      <c r="K370" s="43">
        <f t="shared" si="216"/>
        <v>569</v>
      </c>
      <c r="L370" s="39"/>
      <c r="M370" s="42">
        <f>SUM(M334,M351)</f>
        <v>578</v>
      </c>
      <c r="N370" s="42">
        <f>SUM(N334,N351)</f>
        <v>134</v>
      </c>
      <c r="O370" s="44" t="s">
        <v>56</v>
      </c>
      <c r="P370" s="44" t="s">
        <v>56</v>
      </c>
      <c r="Q370" s="42">
        <f>SUM(Q334,Q351)</f>
        <v>86</v>
      </c>
      <c r="R370" s="43" t="s">
        <v>56</v>
      </c>
      <c r="S370" s="43">
        <f t="shared" si="219"/>
        <v>798</v>
      </c>
      <c r="T370" s="44" t="s">
        <v>56</v>
      </c>
      <c r="U370" s="43">
        <f t="shared" si="218"/>
        <v>798</v>
      </c>
      <c r="V370" s="40"/>
      <c r="W370" s="45"/>
    </row>
    <row r="371" spans="1:23" ht="15" x14ac:dyDescent="0.3">
      <c r="B371" s="41" t="s">
        <v>94</v>
      </c>
      <c r="C371" s="44" t="s">
        <v>56</v>
      </c>
      <c r="D371" s="44" t="s">
        <v>56</v>
      </c>
      <c r="E371" s="44" t="s">
        <v>56</v>
      </c>
      <c r="F371" s="44" t="s">
        <v>56</v>
      </c>
      <c r="G371" s="44" t="s">
        <v>56</v>
      </c>
      <c r="H371" s="43" t="s">
        <v>56</v>
      </c>
      <c r="I371" s="44" t="s">
        <v>56</v>
      </c>
      <c r="J371" s="44" t="s">
        <v>56</v>
      </c>
      <c r="K371" s="44" t="s">
        <v>56</v>
      </c>
      <c r="L371" s="39"/>
      <c r="M371" s="42">
        <f>SUM(M335)</f>
        <v>2</v>
      </c>
      <c r="N371" s="42">
        <f>SUM(N335)</f>
        <v>0</v>
      </c>
      <c r="O371" s="44" t="s">
        <v>56</v>
      </c>
      <c r="P371" s="44" t="s">
        <v>56</v>
      </c>
      <c r="Q371" s="44" t="s">
        <v>56</v>
      </c>
      <c r="R371" s="43" t="s">
        <v>56</v>
      </c>
      <c r="S371" s="43">
        <f t="shared" si="219"/>
        <v>2</v>
      </c>
      <c r="T371" s="44" t="s">
        <v>56</v>
      </c>
      <c r="U371" s="43">
        <f t="shared" si="218"/>
        <v>2</v>
      </c>
      <c r="V371" s="40"/>
      <c r="W371" s="45"/>
    </row>
    <row r="372" spans="1:23" ht="15" x14ac:dyDescent="0.3">
      <c r="B372" s="41" t="s">
        <v>137</v>
      </c>
      <c r="C372" s="44" t="s">
        <v>56</v>
      </c>
      <c r="D372" s="44" t="s">
        <v>56</v>
      </c>
      <c r="E372" s="44" t="s">
        <v>56</v>
      </c>
      <c r="F372" s="44" t="s">
        <v>56</v>
      </c>
      <c r="G372" s="44" t="s">
        <v>56</v>
      </c>
      <c r="H372" s="43" t="s">
        <v>56</v>
      </c>
      <c r="I372" s="44" t="s">
        <v>56</v>
      </c>
      <c r="J372" s="44" t="s">
        <v>56</v>
      </c>
      <c r="K372" s="44" t="s">
        <v>56</v>
      </c>
      <c r="L372" s="39"/>
      <c r="M372" s="42">
        <f>SUM(M336,M352)</f>
        <v>14</v>
      </c>
      <c r="N372" s="42">
        <f>SUM(N336,N352)</f>
        <v>0</v>
      </c>
      <c r="O372" s="44" t="s">
        <v>56</v>
      </c>
      <c r="P372" s="44" t="s">
        <v>56</v>
      </c>
      <c r="Q372" s="42">
        <f>SUM(Q336,Q352)</f>
        <v>0</v>
      </c>
      <c r="R372" s="43" t="s">
        <v>56</v>
      </c>
      <c r="S372" s="43">
        <f t="shared" si="219"/>
        <v>14</v>
      </c>
      <c r="T372" s="44" t="s">
        <v>56</v>
      </c>
      <c r="U372" s="43">
        <f t="shared" si="218"/>
        <v>14</v>
      </c>
      <c r="V372" s="40"/>
      <c r="W372" s="45"/>
    </row>
    <row r="373" spans="1:23" ht="15" x14ac:dyDescent="0.3">
      <c r="B373" s="41" t="s">
        <v>58</v>
      </c>
      <c r="C373" s="44" t="s">
        <v>56</v>
      </c>
      <c r="D373" s="38">
        <f>D353+D337</f>
        <v>0</v>
      </c>
      <c r="E373" s="38">
        <f t="shared" ref="E373:J373" si="220">E353+E337</f>
        <v>0</v>
      </c>
      <c r="F373" s="44" t="s">
        <v>56</v>
      </c>
      <c r="G373" s="38">
        <f t="shared" si="220"/>
        <v>0</v>
      </c>
      <c r="H373" s="43" t="s">
        <v>56</v>
      </c>
      <c r="I373" s="43">
        <f t="shared" ref="I373:I382" si="221">SUM(C373:G373)</f>
        <v>0</v>
      </c>
      <c r="J373" s="38">
        <f t="shared" si="220"/>
        <v>0</v>
      </c>
      <c r="K373" s="43">
        <f t="shared" ref="K373:K380" si="222">SUM(I373:J373)</f>
        <v>0</v>
      </c>
      <c r="L373" s="39"/>
      <c r="M373" s="44" t="s">
        <v>56</v>
      </c>
      <c r="N373" s="42">
        <f>SUM(N337,N353)</f>
        <v>15</v>
      </c>
      <c r="O373" s="42">
        <f>SUM(O337,O353)</f>
        <v>0</v>
      </c>
      <c r="P373" s="44" t="s">
        <v>56</v>
      </c>
      <c r="Q373" s="42">
        <f>SUM(Q337,Q353)</f>
        <v>28</v>
      </c>
      <c r="R373" s="43" t="s">
        <v>56</v>
      </c>
      <c r="S373" s="43">
        <f t="shared" si="219"/>
        <v>43</v>
      </c>
      <c r="T373" s="42">
        <f>SUM(T337,T353)</f>
        <v>565</v>
      </c>
      <c r="U373" s="43">
        <f t="shared" si="218"/>
        <v>608</v>
      </c>
      <c r="V373" s="39"/>
      <c r="W373" s="45"/>
    </row>
    <row r="374" spans="1:23" ht="15" x14ac:dyDescent="0.3">
      <c r="B374" s="41" t="s">
        <v>114</v>
      </c>
      <c r="C374" s="42">
        <f>SUM(C338,C354)</f>
        <v>428</v>
      </c>
      <c r="D374" s="44" t="s">
        <v>56</v>
      </c>
      <c r="E374" s="44" t="s">
        <v>56</v>
      </c>
      <c r="F374" s="44" t="s">
        <v>56</v>
      </c>
      <c r="G374" s="44" t="s">
        <v>56</v>
      </c>
      <c r="H374" s="43" t="s">
        <v>56</v>
      </c>
      <c r="I374" s="43">
        <f t="shared" si="221"/>
        <v>428</v>
      </c>
      <c r="J374" s="44" t="s">
        <v>56</v>
      </c>
      <c r="K374" s="43">
        <f t="shared" si="222"/>
        <v>428</v>
      </c>
      <c r="L374" s="39"/>
      <c r="M374" s="42">
        <f>SUM(M338,M354)</f>
        <v>97</v>
      </c>
      <c r="N374" s="44" t="s">
        <v>56</v>
      </c>
      <c r="O374" s="44" t="s">
        <v>56</v>
      </c>
      <c r="P374" s="44" t="s">
        <v>56</v>
      </c>
      <c r="Q374" s="44" t="s">
        <v>56</v>
      </c>
      <c r="R374" s="43" t="s">
        <v>56</v>
      </c>
      <c r="S374" s="43">
        <f t="shared" si="219"/>
        <v>97</v>
      </c>
      <c r="T374" s="44" t="s">
        <v>56</v>
      </c>
      <c r="U374" s="43">
        <f t="shared" si="218"/>
        <v>97</v>
      </c>
      <c r="V374" s="40"/>
      <c r="W374" s="45"/>
    </row>
    <row r="375" spans="1:23" ht="15" x14ac:dyDescent="0.3">
      <c r="B375" s="41" t="s">
        <v>115</v>
      </c>
      <c r="C375" s="44" t="s">
        <v>56</v>
      </c>
      <c r="D375" s="42">
        <f>D355</f>
        <v>0</v>
      </c>
      <c r="E375" s="42">
        <f>E355</f>
        <v>0</v>
      </c>
      <c r="F375" s="44" t="s">
        <v>56</v>
      </c>
      <c r="G375" s="42">
        <f>G355</f>
        <v>0</v>
      </c>
      <c r="H375" s="43" t="s">
        <v>56</v>
      </c>
      <c r="I375" s="43">
        <f t="shared" si="221"/>
        <v>0</v>
      </c>
      <c r="J375" s="44" t="s">
        <v>56</v>
      </c>
      <c r="K375" s="43">
        <f t="shared" si="222"/>
        <v>0</v>
      </c>
      <c r="L375" s="39"/>
      <c r="M375" s="44" t="s">
        <v>56</v>
      </c>
      <c r="N375" s="42">
        <f>N355</f>
        <v>41</v>
      </c>
      <c r="O375" s="42">
        <f>O355</f>
        <v>0</v>
      </c>
      <c r="P375" s="44" t="s">
        <v>56</v>
      </c>
      <c r="Q375" s="42">
        <f>Q355</f>
        <v>45</v>
      </c>
      <c r="R375" s="43" t="s">
        <v>56</v>
      </c>
      <c r="S375" s="43">
        <f t="shared" ref="S375" si="223">SUM(M375:Q375)</f>
        <v>86</v>
      </c>
      <c r="T375" s="44" t="s">
        <v>56</v>
      </c>
      <c r="U375" s="43">
        <f t="shared" si="218"/>
        <v>86</v>
      </c>
      <c r="V375" s="40"/>
      <c r="W375" s="45"/>
    </row>
    <row r="376" spans="1:23" ht="15" x14ac:dyDescent="0.3">
      <c r="B376" s="41" t="s">
        <v>127</v>
      </c>
      <c r="C376" s="42">
        <f>SUM(C339,C356)</f>
        <v>95</v>
      </c>
      <c r="D376" s="44" t="s">
        <v>56</v>
      </c>
      <c r="E376" s="44" t="s">
        <v>56</v>
      </c>
      <c r="F376" s="44" t="s">
        <v>56</v>
      </c>
      <c r="G376" s="44" t="s">
        <v>56</v>
      </c>
      <c r="H376" s="43" t="s">
        <v>56</v>
      </c>
      <c r="I376" s="43">
        <f t="shared" si="221"/>
        <v>95</v>
      </c>
      <c r="J376" s="44" t="s">
        <v>56</v>
      </c>
      <c r="K376" s="43">
        <f t="shared" si="222"/>
        <v>95</v>
      </c>
      <c r="L376" s="39"/>
      <c r="M376" s="42">
        <f>SUM(M339,M356)</f>
        <v>33</v>
      </c>
      <c r="N376" s="44" t="s">
        <v>56</v>
      </c>
      <c r="O376" s="44" t="s">
        <v>56</v>
      </c>
      <c r="P376" s="44" t="s">
        <v>56</v>
      </c>
      <c r="Q376" s="44" t="s">
        <v>56</v>
      </c>
      <c r="R376" s="43" t="s">
        <v>56</v>
      </c>
      <c r="S376" s="43">
        <f t="shared" si="219"/>
        <v>33</v>
      </c>
      <c r="T376" s="44" t="s">
        <v>56</v>
      </c>
      <c r="U376" s="43">
        <f t="shared" si="218"/>
        <v>33</v>
      </c>
      <c r="V376" s="40"/>
      <c r="W376" s="45"/>
    </row>
    <row r="377" spans="1:23" ht="15" x14ac:dyDescent="0.3">
      <c r="B377" s="41" t="s">
        <v>61</v>
      </c>
      <c r="C377" s="42">
        <f>SUM(C340,C357)</f>
        <v>184</v>
      </c>
      <c r="D377" s="44" t="s">
        <v>56</v>
      </c>
      <c r="E377" s="44" t="s">
        <v>56</v>
      </c>
      <c r="F377" s="44" t="s">
        <v>56</v>
      </c>
      <c r="G377" s="54" t="str">
        <f>G357</f>
        <v>..</v>
      </c>
      <c r="H377" s="43" t="s">
        <v>56</v>
      </c>
      <c r="I377" s="43">
        <f t="shared" si="221"/>
        <v>184</v>
      </c>
      <c r="J377" s="44" t="s">
        <v>56</v>
      </c>
      <c r="K377" s="43">
        <f t="shared" si="222"/>
        <v>184</v>
      </c>
      <c r="L377" s="39"/>
      <c r="M377" s="42">
        <f>SUM(M340,M357)</f>
        <v>97</v>
      </c>
      <c r="N377" s="44" t="s">
        <v>56</v>
      </c>
      <c r="O377" s="44" t="s">
        <v>56</v>
      </c>
      <c r="P377" s="44" t="s">
        <v>56</v>
      </c>
      <c r="Q377" s="44" t="s">
        <v>56</v>
      </c>
      <c r="R377" s="43" t="s">
        <v>56</v>
      </c>
      <c r="S377" s="43">
        <f t="shared" si="219"/>
        <v>97</v>
      </c>
      <c r="T377" s="44" t="s">
        <v>56</v>
      </c>
      <c r="U377" s="43">
        <f t="shared" si="218"/>
        <v>97</v>
      </c>
      <c r="V377" s="39"/>
      <c r="W377" s="45"/>
    </row>
    <row r="378" spans="1:23" ht="15" x14ac:dyDescent="0.3">
      <c r="B378" s="41" t="s">
        <v>116</v>
      </c>
      <c r="C378" s="42">
        <f>SUM(C341,C358)</f>
        <v>1441</v>
      </c>
      <c r="D378" s="42">
        <f>SUM(D341,D358)</f>
        <v>122</v>
      </c>
      <c r="E378" s="44" t="s">
        <v>56</v>
      </c>
      <c r="F378" s="42">
        <f>SUM(F341,F358)</f>
        <v>0</v>
      </c>
      <c r="G378" s="42">
        <f>SUM(G341,G358)</f>
        <v>2515</v>
      </c>
      <c r="H378" s="43" t="s">
        <v>56</v>
      </c>
      <c r="I378" s="43">
        <f t="shared" si="221"/>
        <v>4078</v>
      </c>
      <c r="J378" s="44" t="s">
        <v>56</v>
      </c>
      <c r="K378" s="43">
        <f t="shared" ref="K378" si="224">SUM(I378:J378)</f>
        <v>4078</v>
      </c>
      <c r="L378" s="39"/>
      <c r="M378" s="42">
        <f>SUM(M341,M358)</f>
        <v>247</v>
      </c>
      <c r="N378" s="42">
        <f>SUM(N341,N358)</f>
        <v>27</v>
      </c>
      <c r="O378" s="44" t="s">
        <v>56</v>
      </c>
      <c r="P378" s="42">
        <f>SUM(P341,P358)</f>
        <v>0</v>
      </c>
      <c r="Q378" s="42">
        <f>SUM(Q341,Q358)</f>
        <v>806</v>
      </c>
      <c r="R378" s="43" t="s">
        <v>56</v>
      </c>
      <c r="S378" s="43">
        <f t="shared" ref="S378" si="225">SUM(M378:Q378)</f>
        <v>1080</v>
      </c>
      <c r="T378" s="44" t="s">
        <v>56</v>
      </c>
      <c r="U378" s="43">
        <f t="shared" si="218"/>
        <v>1080</v>
      </c>
      <c r="V378" s="39"/>
      <c r="W378" s="45"/>
    </row>
    <row r="379" spans="1:23" ht="15" x14ac:dyDescent="0.3">
      <c r="B379" s="41" t="s">
        <v>117</v>
      </c>
      <c r="C379" s="42">
        <f>SUM(C342,C359)</f>
        <v>25</v>
      </c>
      <c r="D379" s="44" t="s">
        <v>56</v>
      </c>
      <c r="E379" s="44" t="s">
        <v>56</v>
      </c>
      <c r="F379" s="44" t="s">
        <v>56</v>
      </c>
      <c r="G379" s="44" t="s">
        <v>56</v>
      </c>
      <c r="H379" s="43" t="s">
        <v>56</v>
      </c>
      <c r="I379" s="43">
        <f t="shared" si="221"/>
        <v>25</v>
      </c>
      <c r="J379" s="44" t="s">
        <v>56</v>
      </c>
      <c r="K379" s="43">
        <f t="shared" si="222"/>
        <v>25</v>
      </c>
      <c r="L379" s="39"/>
      <c r="M379" s="42">
        <f>SUM(M342,M359)</f>
        <v>4</v>
      </c>
      <c r="N379" s="44" t="s">
        <v>56</v>
      </c>
      <c r="O379" s="44" t="s">
        <v>56</v>
      </c>
      <c r="P379" s="44" t="s">
        <v>56</v>
      </c>
      <c r="Q379" s="44" t="s">
        <v>56</v>
      </c>
      <c r="R379" s="43" t="s">
        <v>56</v>
      </c>
      <c r="S379" s="43">
        <f t="shared" si="219"/>
        <v>4</v>
      </c>
      <c r="T379" s="44" t="s">
        <v>56</v>
      </c>
      <c r="U379" s="43">
        <f t="shared" si="218"/>
        <v>4</v>
      </c>
      <c r="V379" s="40"/>
      <c r="W379" s="45"/>
    </row>
    <row r="380" spans="1:23" ht="15" x14ac:dyDescent="0.3">
      <c r="B380" s="41" t="s">
        <v>63</v>
      </c>
      <c r="C380" s="44" t="s">
        <v>56</v>
      </c>
      <c r="D380" s="42">
        <f>SUM(D343,D360)</f>
        <v>564</v>
      </c>
      <c r="E380" s="42">
        <f>SUM(E343,E360)</f>
        <v>42</v>
      </c>
      <c r="F380" s="44" t="s">
        <v>56</v>
      </c>
      <c r="G380" s="42">
        <f>SUM(G343,G360)</f>
        <v>397</v>
      </c>
      <c r="H380" s="43" t="s">
        <v>56</v>
      </c>
      <c r="I380" s="43">
        <f t="shared" si="221"/>
        <v>1003</v>
      </c>
      <c r="J380" s="42">
        <f>SUM(J343,J360)</f>
        <v>7278</v>
      </c>
      <c r="K380" s="43">
        <f t="shared" si="222"/>
        <v>8281</v>
      </c>
      <c r="L380" s="39"/>
      <c r="M380" s="44" t="s">
        <v>56</v>
      </c>
      <c r="N380" s="42">
        <f>SUM(N343,N360)</f>
        <v>199</v>
      </c>
      <c r="O380" s="42">
        <f>SUM(O343,O360)</f>
        <v>0</v>
      </c>
      <c r="P380" s="44" t="s">
        <v>56</v>
      </c>
      <c r="Q380" s="42">
        <f>SUM(Q343,Q360)</f>
        <v>112</v>
      </c>
      <c r="R380" s="43" t="s">
        <v>56</v>
      </c>
      <c r="S380" s="43">
        <f t="shared" si="219"/>
        <v>311</v>
      </c>
      <c r="T380" s="42">
        <f>SUM(T343,T360)</f>
        <v>5663</v>
      </c>
      <c r="U380" s="43">
        <f t="shared" si="218"/>
        <v>5974</v>
      </c>
      <c r="V380" s="40"/>
      <c r="W380" s="45"/>
    </row>
    <row r="381" spans="1:23" ht="15" x14ac:dyDescent="0.3">
      <c r="B381" s="41" t="s">
        <v>64</v>
      </c>
      <c r="C381" s="44" t="s">
        <v>56</v>
      </c>
      <c r="D381" s="42">
        <f>D361</f>
        <v>10</v>
      </c>
      <c r="E381" s="42">
        <f>E361</f>
        <v>8</v>
      </c>
      <c r="F381" s="44" t="s">
        <v>56</v>
      </c>
      <c r="G381" s="42">
        <f>G361</f>
        <v>39</v>
      </c>
      <c r="H381" s="43" t="s">
        <v>56</v>
      </c>
      <c r="I381" s="43">
        <f t="shared" si="221"/>
        <v>57</v>
      </c>
      <c r="J381" s="42">
        <f>J361</f>
        <v>3206</v>
      </c>
      <c r="K381" s="43">
        <f t="shared" ref="K381" si="226">SUM(I381:J381)</f>
        <v>3263</v>
      </c>
      <c r="L381" s="39"/>
      <c r="M381" s="44" t="s">
        <v>56</v>
      </c>
      <c r="N381" s="42">
        <f>N361</f>
        <v>0</v>
      </c>
      <c r="O381" s="42">
        <f>O361</f>
        <v>4</v>
      </c>
      <c r="P381" s="44" t="s">
        <v>56</v>
      </c>
      <c r="Q381" s="42">
        <f>Q361</f>
        <v>58</v>
      </c>
      <c r="R381" s="43" t="s">
        <v>56</v>
      </c>
      <c r="S381" s="43">
        <f t="shared" si="219"/>
        <v>62</v>
      </c>
      <c r="T381" s="42">
        <f>T361</f>
        <v>716</v>
      </c>
      <c r="U381" s="43">
        <f t="shared" si="218"/>
        <v>778</v>
      </c>
      <c r="V381" s="40"/>
      <c r="W381" s="45"/>
    </row>
    <row r="382" spans="1:23" ht="15.5" thickBot="1" x14ac:dyDescent="0.35">
      <c r="B382" s="46" t="s">
        <v>141</v>
      </c>
      <c r="C382" s="43">
        <f>SUM(C365:C381)</f>
        <v>22210</v>
      </c>
      <c r="D382" s="43">
        <f>SUM(D365:D381)</f>
        <v>739</v>
      </c>
      <c r="E382" s="43">
        <f>SUM(E365:E381)</f>
        <v>50</v>
      </c>
      <c r="F382" s="43">
        <f>SUM(F365:F381)</f>
        <v>0</v>
      </c>
      <c r="G382" s="43">
        <f>SUM(G365:G381)</f>
        <v>5931</v>
      </c>
      <c r="H382" s="43" t="s">
        <v>56</v>
      </c>
      <c r="I382" s="43">
        <f t="shared" si="221"/>
        <v>28930</v>
      </c>
      <c r="J382" s="43">
        <f>SUM(J365:J381)</f>
        <v>12011</v>
      </c>
      <c r="K382" s="43">
        <f t="shared" ref="K382" si="227">SUM(I382:J382)</f>
        <v>40941</v>
      </c>
      <c r="L382" s="39"/>
      <c r="M382" s="43">
        <f>SUM(M365:M381)</f>
        <v>18280</v>
      </c>
      <c r="N382" s="43">
        <f>SUM(N365:N381)</f>
        <v>591</v>
      </c>
      <c r="O382" s="43">
        <f>SUM(O365:O381)</f>
        <v>5</v>
      </c>
      <c r="P382" s="43">
        <f>SUM(P365:P381)</f>
        <v>0</v>
      </c>
      <c r="Q382" s="43">
        <f>SUM(Q365:Q381)</f>
        <v>4009</v>
      </c>
      <c r="R382" s="43" t="s">
        <v>56</v>
      </c>
      <c r="S382" s="43">
        <f>SUM(M382:Q382)</f>
        <v>22885</v>
      </c>
      <c r="T382" s="43">
        <f>SUM(T365:T381)</f>
        <v>8209</v>
      </c>
      <c r="U382" s="43">
        <f t="shared" si="218"/>
        <v>31094</v>
      </c>
      <c r="V382" s="39"/>
      <c r="W382" s="45"/>
    </row>
    <row r="383" spans="1:23" x14ac:dyDescent="0.25">
      <c r="A383" s="51"/>
      <c r="B383" s="51"/>
      <c r="C383" s="50"/>
      <c r="D383" s="50"/>
      <c r="E383" s="50"/>
      <c r="F383" s="50"/>
      <c r="G383" s="50"/>
      <c r="H383" s="51"/>
      <c r="I383" s="51"/>
      <c r="J383" s="50"/>
      <c r="K383" s="51"/>
      <c r="L383" s="52"/>
      <c r="M383" s="50"/>
      <c r="N383" s="50"/>
      <c r="O383" s="50"/>
      <c r="P383" s="50"/>
      <c r="Q383" s="50"/>
      <c r="R383" s="51"/>
      <c r="S383" s="51"/>
      <c r="T383" s="50"/>
      <c r="U383" s="51"/>
    </row>
    <row r="384" spans="1:23" ht="17.25" customHeight="1" x14ac:dyDescent="0.3">
      <c r="A384" s="36" t="s">
        <v>142</v>
      </c>
      <c r="B384" s="37" t="s">
        <v>143</v>
      </c>
      <c r="C384" s="38"/>
      <c r="D384" s="38"/>
      <c r="E384" s="38"/>
      <c r="F384" s="38"/>
      <c r="G384" s="38"/>
      <c r="H384" s="38"/>
      <c r="I384" s="38"/>
      <c r="J384" s="38"/>
      <c r="K384" s="38"/>
      <c r="L384" s="39"/>
      <c r="M384" s="38"/>
      <c r="N384" s="38"/>
      <c r="O384" s="38"/>
      <c r="P384" s="38"/>
      <c r="Q384" s="38"/>
      <c r="R384" s="38"/>
      <c r="S384" s="38"/>
      <c r="T384" s="38"/>
      <c r="U384" s="38"/>
      <c r="V384" s="40"/>
    </row>
    <row r="385" spans="2:22" ht="15" x14ac:dyDescent="0.3">
      <c r="B385" s="41" t="s">
        <v>112</v>
      </c>
      <c r="C385" s="42">
        <v>91</v>
      </c>
      <c r="D385" s="54">
        <v>2</v>
      </c>
      <c r="E385" s="44" t="s">
        <v>56</v>
      </c>
      <c r="F385" s="44" t="s">
        <v>56</v>
      </c>
      <c r="G385" s="42">
        <v>47</v>
      </c>
      <c r="H385" s="43" t="s">
        <v>56</v>
      </c>
      <c r="I385" s="43">
        <f>SUM(C385:G385)</f>
        <v>140</v>
      </c>
      <c r="J385" s="44" t="s">
        <v>56</v>
      </c>
      <c r="K385" s="43">
        <f t="shared" ref="K385:K390" si="228">SUM(I385:J385)</f>
        <v>140</v>
      </c>
      <c r="L385" s="39"/>
      <c r="M385" s="42">
        <v>1357</v>
      </c>
      <c r="N385" s="54">
        <v>74</v>
      </c>
      <c r="O385" s="44" t="s">
        <v>56</v>
      </c>
      <c r="P385" s="44" t="s">
        <v>56</v>
      </c>
      <c r="Q385" s="42">
        <v>243</v>
      </c>
      <c r="R385" s="43" t="s">
        <v>56</v>
      </c>
      <c r="S385" s="43">
        <f>SUM(M385:Q385)</f>
        <v>1674</v>
      </c>
      <c r="T385" s="44" t="s">
        <v>56</v>
      </c>
      <c r="U385" s="43">
        <f>SUM(S385:T385)</f>
        <v>1674</v>
      </c>
      <c r="V385" s="39"/>
    </row>
    <row r="386" spans="2:22" ht="15" x14ac:dyDescent="0.3">
      <c r="B386" s="41" t="s">
        <v>144</v>
      </c>
      <c r="C386" s="42">
        <v>2</v>
      </c>
      <c r="D386" s="42">
        <v>0</v>
      </c>
      <c r="E386" s="44" t="s">
        <v>56</v>
      </c>
      <c r="F386" s="44" t="s">
        <v>56</v>
      </c>
      <c r="G386" s="42">
        <v>2</v>
      </c>
      <c r="H386" s="43" t="s">
        <v>56</v>
      </c>
      <c r="I386" s="43">
        <f>SUM(C386:G386)</f>
        <v>4</v>
      </c>
      <c r="J386" s="44" t="s">
        <v>56</v>
      </c>
      <c r="K386" s="43">
        <f t="shared" si="228"/>
        <v>4</v>
      </c>
      <c r="L386" s="39"/>
      <c r="M386" s="42">
        <v>1216</v>
      </c>
      <c r="N386" s="42">
        <v>261</v>
      </c>
      <c r="O386" s="44" t="s">
        <v>56</v>
      </c>
      <c r="P386" s="44" t="s">
        <v>56</v>
      </c>
      <c r="Q386" s="42">
        <v>398</v>
      </c>
      <c r="R386" s="43" t="s">
        <v>56</v>
      </c>
      <c r="S386" s="43">
        <f>SUM(M386:Q386)</f>
        <v>1875</v>
      </c>
      <c r="T386" s="44" t="s">
        <v>56</v>
      </c>
      <c r="U386" s="43">
        <f t="shared" ref="U386:U399" si="229">SUM(S386:T386)</f>
        <v>1875</v>
      </c>
      <c r="V386" s="39"/>
    </row>
    <row r="387" spans="2:22" ht="15" x14ac:dyDescent="0.3">
      <c r="B387" s="41" t="s">
        <v>126</v>
      </c>
      <c r="C387" s="42">
        <v>5614</v>
      </c>
      <c r="D387" s="42">
        <v>43</v>
      </c>
      <c r="E387" s="44" t="s">
        <v>56</v>
      </c>
      <c r="F387" s="44" t="s">
        <v>56</v>
      </c>
      <c r="G387" s="42">
        <v>1087</v>
      </c>
      <c r="H387" s="43" t="s">
        <v>56</v>
      </c>
      <c r="I387" s="43">
        <f>SUM(C387:G387)</f>
        <v>6744</v>
      </c>
      <c r="J387" s="44" t="s">
        <v>56</v>
      </c>
      <c r="K387" s="43">
        <f t="shared" si="228"/>
        <v>6744</v>
      </c>
      <c r="L387" s="39"/>
      <c r="M387" s="42">
        <v>1461</v>
      </c>
      <c r="N387" s="42">
        <v>34</v>
      </c>
      <c r="O387" s="44" t="s">
        <v>56</v>
      </c>
      <c r="P387" s="44" t="s">
        <v>56</v>
      </c>
      <c r="Q387" s="42">
        <v>290</v>
      </c>
      <c r="R387" s="43" t="s">
        <v>56</v>
      </c>
      <c r="S387" s="43">
        <f>SUM(M387:Q387)</f>
        <v>1785</v>
      </c>
      <c r="T387" s="44" t="s">
        <v>56</v>
      </c>
      <c r="U387" s="43">
        <f t="shared" si="229"/>
        <v>1785</v>
      </c>
      <c r="V387" s="39"/>
    </row>
    <row r="388" spans="2:22" ht="15" x14ac:dyDescent="0.3">
      <c r="B388" s="41" t="s">
        <v>93</v>
      </c>
      <c r="C388" s="44" t="s">
        <v>56</v>
      </c>
      <c r="D388" s="44" t="s">
        <v>56</v>
      </c>
      <c r="E388" s="44" t="s">
        <v>56</v>
      </c>
      <c r="F388" s="44" t="s">
        <v>56</v>
      </c>
      <c r="G388" s="44" t="s">
        <v>56</v>
      </c>
      <c r="H388" s="43" t="s">
        <v>56</v>
      </c>
      <c r="I388" s="44" t="s">
        <v>56</v>
      </c>
      <c r="J388" s="54">
        <v>952</v>
      </c>
      <c r="K388" s="43">
        <f t="shared" si="228"/>
        <v>952</v>
      </c>
      <c r="L388" s="39"/>
      <c r="M388" s="44" t="s">
        <v>56</v>
      </c>
      <c r="N388" s="44" t="s">
        <v>56</v>
      </c>
      <c r="O388" s="44" t="s">
        <v>56</v>
      </c>
      <c r="P388" s="44" t="s">
        <v>56</v>
      </c>
      <c r="Q388" s="44" t="s">
        <v>56</v>
      </c>
      <c r="R388" s="43" t="s">
        <v>56</v>
      </c>
      <c r="S388" s="44" t="s">
        <v>56</v>
      </c>
      <c r="T388" s="54">
        <v>212</v>
      </c>
      <c r="U388" s="43">
        <f t="shared" si="229"/>
        <v>212</v>
      </c>
      <c r="V388" s="40"/>
    </row>
    <row r="389" spans="2:22" ht="15" x14ac:dyDescent="0.3">
      <c r="B389" s="41" t="s">
        <v>136</v>
      </c>
      <c r="C389" s="44" t="s">
        <v>56</v>
      </c>
      <c r="D389" s="54">
        <v>0</v>
      </c>
      <c r="E389" s="54">
        <v>0</v>
      </c>
      <c r="F389" s="44" t="s">
        <v>56</v>
      </c>
      <c r="G389" s="54">
        <v>58</v>
      </c>
      <c r="H389" s="43" t="s">
        <v>56</v>
      </c>
      <c r="I389" s="43">
        <f>SUM(C389:G389)</f>
        <v>58</v>
      </c>
      <c r="J389" s="54">
        <v>221</v>
      </c>
      <c r="K389" s="43">
        <f t="shared" si="228"/>
        <v>279</v>
      </c>
      <c r="L389" s="39"/>
      <c r="M389" s="44" t="s">
        <v>56</v>
      </c>
      <c r="N389" s="54">
        <v>0</v>
      </c>
      <c r="O389" s="54">
        <v>0</v>
      </c>
      <c r="P389" s="44" t="s">
        <v>56</v>
      </c>
      <c r="Q389" s="54">
        <v>0</v>
      </c>
      <c r="R389" s="43" t="s">
        <v>56</v>
      </c>
      <c r="S389" s="43">
        <f t="shared" ref="S389:S399" si="230">SUM(M389:Q389)</f>
        <v>0</v>
      </c>
      <c r="T389" s="54">
        <v>11</v>
      </c>
      <c r="U389" s="43">
        <f t="shared" si="229"/>
        <v>11</v>
      </c>
      <c r="V389" s="40"/>
    </row>
    <row r="390" spans="2:22" ht="15" x14ac:dyDescent="0.3">
      <c r="B390" s="41" t="s">
        <v>113</v>
      </c>
      <c r="C390" s="54">
        <v>147</v>
      </c>
      <c r="D390" s="54">
        <v>0</v>
      </c>
      <c r="E390" s="44" t="s">
        <v>56</v>
      </c>
      <c r="F390" s="44" t="s">
        <v>56</v>
      </c>
      <c r="G390" s="54">
        <v>10</v>
      </c>
      <c r="H390" s="43" t="s">
        <v>56</v>
      </c>
      <c r="I390" s="43">
        <f>SUM(C390:G390)</f>
        <v>157</v>
      </c>
      <c r="J390" s="44" t="s">
        <v>56</v>
      </c>
      <c r="K390" s="43">
        <f t="shared" si="228"/>
        <v>157</v>
      </c>
      <c r="L390" s="39"/>
      <c r="M390" s="54">
        <v>334</v>
      </c>
      <c r="N390" s="54">
        <v>20</v>
      </c>
      <c r="O390" s="44" t="s">
        <v>56</v>
      </c>
      <c r="P390" s="44" t="s">
        <v>56</v>
      </c>
      <c r="Q390" s="54">
        <v>12</v>
      </c>
      <c r="R390" s="43" t="s">
        <v>56</v>
      </c>
      <c r="S390" s="43">
        <f t="shared" si="230"/>
        <v>366</v>
      </c>
      <c r="T390" s="44" t="s">
        <v>56</v>
      </c>
      <c r="U390" s="43">
        <f t="shared" si="229"/>
        <v>366</v>
      </c>
      <c r="V390" s="40"/>
    </row>
    <row r="391" spans="2:22" ht="15" x14ac:dyDescent="0.3">
      <c r="B391" s="41" t="s">
        <v>94</v>
      </c>
      <c r="C391" s="44" t="s">
        <v>56</v>
      </c>
      <c r="D391" s="44" t="s">
        <v>56</v>
      </c>
      <c r="E391" s="44" t="s">
        <v>56</v>
      </c>
      <c r="F391" s="44" t="s">
        <v>56</v>
      </c>
      <c r="G391" s="44" t="s">
        <v>56</v>
      </c>
      <c r="H391" s="43" t="s">
        <v>56</v>
      </c>
      <c r="I391" s="44" t="s">
        <v>56</v>
      </c>
      <c r="J391" s="44" t="s">
        <v>56</v>
      </c>
      <c r="K391" s="44" t="s">
        <v>56</v>
      </c>
      <c r="L391" s="39"/>
      <c r="M391" s="42">
        <v>31</v>
      </c>
      <c r="N391" s="53">
        <v>0</v>
      </c>
      <c r="O391" s="44" t="s">
        <v>56</v>
      </c>
      <c r="P391" s="44" t="s">
        <v>56</v>
      </c>
      <c r="Q391" s="44" t="s">
        <v>56</v>
      </c>
      <c r="R391" s="43" t="s">
        <v>56</v>
      </c>
      <c r="S391" s="43">
        <f t="shared" si="230"/>
        <v>31</v>
      </c>
      <c r="T391" s="44" t="s">
        <v>56</v>
      </c>
      <c r="U391" s="43">
        <f t="shared" si="229"/>
        <v>31</v>
      </c>
      <c r="V391" s="40"/>
    </row>
    <row r="392" spans="2:22" ht="15" x14ac:dyDescent="0.3">
      <c r="B392" s="41" t="s">
        <v>137</v>
      </c>
      <c r="C392" s="44" t="s">
        <v>56</v>
      </c>
      <c r="D392" s="44" t="s">
        <v>56</v>
      </c>
      <c r="E392" s="44" t="s">
        <v>56</v>
      </c>
      <c r="F392" s="44" t="s">
        <v>56</v>
      </c>
      <c r="G392" s="44" t="s">
        <v>56</v>
      </c>
      <c r="H392" s="43" t="s">
        <v>56</v>
      </c>
      <c r="I392" s="44" t="s">
        <v>56</v>
      </c>
      <c r="J392" s="44" t="s">
        <v>56</v>
      </c>
      <c r="K392" s="44" t="s">
        <v>56</v>
      </c>
      <c r="L392" s="39"/>
      <c r="M392" s="42">
        <v>11</v>
      </c>
      <c r="N392" s="53">
        <v>0</v>
      </c>
      <c r="O392" s="44" t="s">
        <v>56</v>
      </c>
      <c r="P392" s="44" t="s">
        <v>56</v>
      </c>
      <c r="Q392" s="54">
        <v>0</v>
      </c>
      <c r="R392" s="43" t="s">
        <v>56</v>
      </c>
      <c r="S392" s="43">
        <f t="shared" si="230"/>
        <v>11</v>
      </c>
      <c r="T392" s="44" t="s">
        <v>56</v>
      </c>
      <c r="U392" s="43">
        <f t="shared" si="229"/>
        <v>11</v>
      </c>
      <c r="V392" s="40"/>
    </row>
    <row r="393" spans="2:22" ht="15" x14ac:dyDescent="0.3">
      <c r="B393" s="41" t="s">
        <v>58</v>
      </c>
      <c r="C393" s="44" t="s">
        <v>56</v>
      </c>
      <c r="D393" s="44" t="s">
        <v>56</v>
      </c>
      <c r="E393" s="44" t="s">
        <v>56</v>
      </c>
      <c r="F393" s="44" t="s">
        <v>56</v>
      </c>
      <c r="G393" s="44" t="s">
        <v>56</v>
      </c>
      <c r="H393" s="43" t="s">
        <v>56</v>
      </c>
      <c r="I393" s="44" t="s">
        <v>56</v>
      </c>
      <c r="J393" s="44" t="s">
        <v>56</v>
      </c>
      <c r="K393" s="44" t="s">
        <v>56</v>
      </c>
      <c r="L393" s="39"/>
      <c r="M393" s="44" t="s">
        <v>56</v>
      </c>
      <c r="N393" s="42">
        <v>11</v>
      </c>
      <c r="O393" s="42">
        <v>0</v>
      </c>
      <c r="P393" s="44" t="s">
        <v>56</v>
      </c>
      <c r="Q393" s="42">
        <v>16</v>
      </c>
      <c r="R393" s="43" t="s">
        <v>56</v>
      </c>
      <c r="S393" s="43">
        <f t="shared" si="230"/>
        <v>27</v>
      </c>
      <c r="T393" s="42">
        <v>885</v>
      </c>
      <c r="U393" s="43">
        <f t="shared" si="229"/>
        <v>912</v>
      </c>
      <c r="V393" s="39"/>
    </row>
    <row r="394" spans="2:22" ht="15" x14ac:dyDescent="0.3">
      <c r="B394" s="41" t="s">
        <v>145</v>
      </c>
      <c r="C394" s="44" t="s">
        <v>56</v>
      </c>
      <c r="D394" s="44" t="s">
        <v>56</v>
      </c>
      <c r="E394" s="44" t="s">
        <v>56</v>
      </c>
      <c r="F394" s="44" t="s">
        <v>56</v>
      </c>
      <c r="G394" s="44" t="s">
        <v>56</v>
      </c>
      <c r="H394" s="43" t="s">
        <v>56</v>
      </c>
      <c r="I394" s="44" t="s">
        <v>56</v>
      </c>
      <c r="J394" s="44" t="s">
        <v>56</v>
      </c>
      <c r="K394" s="44" t="s">
        <v>56</v>
      </c>
      <c r="L394" s="39"/>
      <c r="M394" s="42">
        <v>65</v>
      </c>
      <c r="N394" s="44" t="s">
        <v>56</v>
      </c>
      <c r="O394" s="44" t="s">
        <v>56</v>
      </c>
      <c r="P394" s="44" t="s">
        <v>56</v>
      </c>
      <c r="Q394" s="44" t="s">
        <v>56</v>
      </c>
      <c r="R394" s="43" t="s">
        <v>56</v>
      </c>
      <c r="S394" s="43">
        <f t="shared" si="230"/>
        <v>65</v>
      </c>
      <c r="T394" s="44" t="s">
        <v>56</v>
      </c>
      <c r="U394" s="43">
        <f t="shared" si="229"/>
        <v>65</v>
      </c>
      <c r="V394" s="40"/>
    </row>
    <row r="395" spans="2:22" ht="15" x14ac:dyDescent="0.3">
      <c r="B395" s="41" t="s">
        <v>146</v>
      </c>
      <c r="C395" s="44" t="s">
        <v>56</v>
      </c>
      <c r="D395" s="42">
        <v>5</v>
      </c>
      <c r="E395" s="42">
        <v>0</v>
      </c>
      <c r="F395" s="44" t="s">
        <v>56</v>
      </c>
      <c r="G395" s="42">
        <v>8</v>
      </c>
      <c r="H395" s="43" t="s">
        <v>56</v>
      </c>
      <c r="I395" s="43">
        <f>SUM(C395:G395)</f>
        <v>13</v>
      </c>
      <c r="J395" s="44" t="s">
        <v>56</v>
      </c>
      <c r="K395" s="43">
        <f t="shared" ref="K395:K400" si="231">SUM(I395:J395)</f>
        <v>13</v>
      </c>
      <c r="L395" s="39"/>
      <c r="M395" s="44" t="s">
        <v>56</v>
      </c>
      <c r="N395" s="42">
        <v>179</v>
      </c>
      <c r="O395" s="42">
        <v>0</v>
      </c>
      <c r="P395" s="44" t="s">
        <v>56</v>
      </c>
      <c r="Q395" s="42">
        <v>44</v>
      </c>
      <c r="R395" s="43" t="s">
        <v>56</v>
      </c>
      <c r="S395" s="43">
        <f t="shared" si="230"/>
        <v>223</v>
      </c>
      <c r="T395" s="44" t="s">
        <v>56</v>
      </c>
      <c r="U395" s="43">
        <f t="shared" si="229"/>
        <v>223</v>
      </c>
      <c r="V395" s="39"/>
    </row>
    <row r="396" spans="2:22" ht="15" x14ac:dyDescent="0.3">
      <c r="B396" s="41" t="s">
        <v>61</v>
      </c>
      <c r="C396" s="54">
        <v>0</v>
      </c>
      <c r="D396" s="44" t="s">
        <v>56</v>
      </c>
      <c r="E396" s="44" t="s">
        <v>56</v>
      </c>
      <c r="F396" s="44" t="s">
        <v>56</v>
      </c>
      <c r="G396" s="44" t="s">
        <v>56</v>
      </c>
      <c r="H396" s="43" t="s">
        <v>56</v>
      </c>
      <c r="I396" s="43">
        <f>SUM(C396:G396)</f>
        <v>0</v>
      </c>
      <c r="J396" s="44" t="s">
        <v>56</v>
      </c>
      <c r="K396" s="43">
        <f t="shared" si="231"/>
        <v>0</v>
      </c>
      <c r="L396" s="39"/>
      <c r="M396" s="54">
        <v>57</v>
      </c>
      <c r="N396" s="44" t="s">
        <v>56</v>
      </c>
      <c r="O396" s="44" t="s">
        <v>56</v>
      </c>
      <c r="P396" s="44" t="s">
        <v>56</v>
      </c>
      <c r="Q396" s="44" t="s">
        <v>56</v>
      </c>
      <c r="R396" s="43" t="s">
        <v>56</v>
      </c>
      <c r="S396" s="43">
        <f t="shared" si="230"/>
        <v>57</v>
      </c>
      <c r="T396" s="44" t="s">
        <v>56</v>
      </c>
      <c r="U396" s="43">
        <f t="shared" si="229"/>
        <v>57</v>
      </c>
      <c r="V396" s="40"/>
    </row>
    <row r="397" spans="2:22" ht="15" x14ac:dyDescent="0.3">
      <c r="B397" s="41" t="s">
        <v>117</v>
      </c>
      <c r="C397" s="53">
        <v>4</v>
      </c>
      <c r="D397" s="44" t="s">
        <v>56</v>
      </c>
      <c r="E397" s="44" t="s">
        <v>56</v>
      </c>
      <c r="F397" s="44" t="s">
        <v>56</v>
      </c>
      <c r="G397" s="44" t="s">
        <v>56</v>
      </c>
      <c r="H397" s="43" t="s">
        <v>56</v>
      </c>
      <c r="I397" s="43">
        <f>SUM(C397:G397)</f>
        <v>4</v>
      </c>
      <c r="J397" s="44" t="s">
        <v>56</v>
      </c>
      <c r="K397" s="43">
        <f t="shared" si="231"/>
        <v>4</v>
      </c>
      <c r="L397" s="39"/>
      <c r="M397" s="53">
        <v>113</v>
      </c>
      <c r="N397" s="44" t="s">
        <v>56</v>
      </c>
      <c r="O397" s="44" t="s">
        <v>56</v>
      </c>
      <c r="P397" s="44" t="s">
        <v>56</v>
      </c>
      <c r="Q397" s="44" t="s">
        <v>56</v>
      </c>
      <c r="R397" s="43" t="s">
        <v>56</v>
      </c>
      <c r="S397" s="43">
        <f t="shared" si="230"/>
        <v>113</v>
      </c>
      <c r="T397" s="44" t="s">
        <v>56</v>
      </c>
      <c r="U397" s="43">
        <f t="shared" si="229"/>
        <v>113</v>
      </c>
      <c r="V397" s="40"/>
    </row>
    <row r="398" spans="2:22" ht="15" x14ac:dyDescent="0.3">
      <c r="B398" s="41" t="s">
        <v>63</v>
      </c>
      <c r="C398" s="44" t="s">
        <v>56</v>
      </c>
      <c r="D398" s="42">
        <v>149</v>
      </c>
      <c r="E398" s="54">
        <v>0</v>
      </c>
      <c r="F398" s="44" t="s">
        <v>56</v>
      </c>
      <c r="G398" s="42">
        <v>105</v>
      </c>
      <c r="H398" s="43" t="s">
        <v>56</v>
      </c>
      <c r="I398" s="43">
        <f>SUM(C398:G398)</f>
        <v>254</v>
      </c>
      <c r="J398" s="42">
        <v>2779</v>
      </c>
      <c r="K398" s="43">
        <f t="shared" si="231"/>
        <v>3033</v>
      </c>
      <c r="L398" s="39"/>
      <c r="M398" s="44" t="s">
        <v>56</v>
      </c>
      <c r="N398" s="42">
        <v>105</v>
      </c>
      <c r="O398" s="54">
        <v>0</v>
      </c>
      <c r="P398" s="44" t="s">
        <v>56</v>
      </c>
      <c r="Q398" s="42">
        <v>29</v>
      </c>
      <c r="R398" s="43" t="s">
        <v>56</v>
      </c>
      <c r="S398" s="43">
        <f t="shared" si="230"/>
        <v>134</v>
      </c>
      <c r="T398" s="42">
        <v>1974</v>
      </c>
      <c r="U398" s="43">
        <f t="shared" si="229"/>
        <v>2108</v>
      </c>
      <c r="V398" s="40"/>
    </row>
    <row r="399" spans="2:22" ht="15" x14ac:dyDescent="0.3">
      <c r="B399" s="41" t="s">
        <v>147</v>
      </c>
      <c r="C399" s="44" t="s">
        <v>56</v>
      </c>
      <c r="D399" s="44" t="s">
        <v>56</v>
      </c>
      <c r="E399" s="44" t="s">
        <v>56</v>
      </c>
      <c r="F399" s="44" t="s">
        <v>56</v>
      </c>
      <c r="G399" s="44" t="s">
        <v>56</v>
      </c>
      <c r="H399" s="43" t="s">
        <v>56</v>
      </c>
      <c r="I399" s="44" t="s">
        <v>56</v>
      </c>
      <c r="J399" s="44" t="s">
        <v>56</v>
      </c>
      <c r="K399" s="44" t="s">
        <v>56</v>
      </c>
      <c r="L399" s="39"/>
      <c r="M399" s="42">
        <v>36</v>
      </c>
      <c r="N399" s="44" t="s">
        <v>56</v>
      </c>
      <c r="O399" s="44" t="s">
        <v>56</v>
      </c>
      <c r="P399" s="44" t="s">
        <v>56</v>
      </c>
      <c r="Q399" s="44" t="s">
        <v>56</v>
      </c>
      <c r="R399" s="43" t="s">
        <v>56</v>
      </c>
      <c r="S399" s="43">
        <f t="shared" si="230"/>
        <v>36</v>
      </c>
      <c r="T399" s="44" t="s">
        <v>56</v>
      </c>
      <c r="U399" s="43">
        <f t="shared" si="229"/>
        <v>36</v>
      </c>
      <c r="V399" s="40"/>
    </row>
    <row r="400" spans="2:22" ht="15" x14ac:dyDescent="0.3">
      <c r="B400" s="46" t="s">
        <v>148</v>
      </c>
      <c r="C400" s="43">
        <f>SUM(C385:C399)</f>
        <v>5858</v>
      </c>
      <c r="D400" s="43">
        <f>SUM(D385:D399)</f>
        <v>199</v>
      </c>
      <c r="E400" s="43">
        <f>SUM(E385:E399)</f>
        <v>0</v>
      </c>
      <c r="F400" s="44" t="s">
        <v>56</v>
      </c>
      <c r="G400" s="43">
        <f>SUM(G385:G399)</f>
        <v>1317</v>
      </c>
      <c r="H400" s="43" t="s">
        <v>56</v>
      </c>
      <c r="I400" s="43">
        <f>SUM(C400:G400)</f>
        <v>7374</v>
      </c>
      <c r="J400" s="43">
        <f>SUM(J385:J399)</f>
        <v>3952</v>
      </c>
      <c r="K400" s="43">
        <f t="shared" si="231"/>
        <v>11326</v>
      </c>
      <c r="L400" s="39"/>
      <c r="M400" s="43">
        <f t="shared" ref="M400:U400" si="232">SUM(M385:M399)</f>
        <v>4681</v>
      </c>
      <c r="N400" s="43">
        <f t="shared" si="232"/>
        <v>684</v>
      </c>
      <c r="O400" s="43">
        <f t="shared" si="232"/>
        <v>0</v>
      </c>
      <c r="P400" s="44" t="s">
        <v>56</v>
      </c>
      <c r="Q400" s="43">
        <f t="shared" si="232"/>
        <v>1032</v>
      </c>
      <c r="R400" s="43" t="s">
        <v>56</v>
      </c>
      <c r="S400" s="43">
        <f t="shared" si="232"/>
        <v>6397</v>
      </c>
      <c r="T400" s="43">
        <f t="shared" si="232"/>
        <v>3082</v>
      </c>
      <c r="U400" s="43">
        <f t="shared" si="232"/>
        <v>9479</v>
      </c>
      <c r="V400" s="39"/>
    </row>
    <row r="401" spans="1:22" ht="15" x14ac:dyDescent="0.3">
      <c r="B401" s="46"/>
      <c r="C401" s="43"/>
      <c r="D401" s="43"/>
      <c r="E401" s="43"/>
      <c r="F401" s="43"/>
      <c r="G401" s="43"/>
      <c r="H401" s="43"/>
      <c r="I401" s="43"/>
      <c r="J401" s="43"/>
      <c r="K401" s="43"/>
      <c r="L401" s="39"/>
      <c r="M401" s="43"/>
      <c r="N401" s="43"/>
      <c r="O401" s="43"/>
      <c r="P401" s="43"/>
      <c r="Q401" s="43"/>
      <c r="R401" s="43"/>
      <c r="S401" s="43"/>
      <c r="T401" s="43"/>
      <c r="U401" s="43"/>
      <c r="V401" s="39"/>
    </row>
    <row r="402" spans="1:22" ht="17.25" customHeight="1" x14ac:dyDescent="0.3">
      <c r="A402" s="36"/>
      <c r="B402" s="37" t="s">
        <v>149</v>
      </c>
      <c r="C402" s="38"/>
      <c r="D402" s="38"/>
      <c r="E402" s="38"/>
      <c r="F402" s="38"/>
      <c r="G402" s="38"/>
      <c r="H402" s="38"/>
      <c r="I402" s="38"/>
      <c r="J402" s="38"/>
      <c r="K402" s="38"/>
      <c r="L402" s="39"/>
      <c r="M402" s="38"/>
      <c r="N402" s="38"/>
      <c r="O402" s="38"/>
      <c r="P402" s="38"/>
      <c r="Q402" s="38"/>
      <c r="R402" s="38"/>
      <c r="S402" s="38"/>
      <c r="T402" s="38"/>
      <c r="U402" s="38"/>
      <c r="V402" s="40"/>
    </row>
    <row r="403" spans="1:22" ht="15" x14ac:dyDescent="0.3">
      <c r="B403" s="41" t="s">
        <v>112</v>
      </c>
      <c r="C403" s="42">
        <v>87</v>
      </c>
      <c r="D403" s="54">
        <v>20</v>
      </c>
      <c r="E403" s="44" t="s">
        <v>56</v>
      </c>
      <c r="F403" s="44" t="s">
        <v>56</v>
      </c>
      <c r="G403" s="42">
        <v>58</v>
      </c>
      <c r="H403" s="43" t="s">
        <v>56</v>
      </c>
      <c r="I403" s="43">
        <f>SUM(C403:G403)</f>
        <v>165</v>
      </c>
      <c r="J403" s="44" t="s">
        <v>56</v>
      </c>
      <c r="K403" s="43">
        <f t="shared" ref="K403:K408" si="233">SUM(I403:J403)</f>
        <v>165</v>
      </c>
      <c r="L403" s="39"/>
      <c r="M403" s="42">
        <v>2880</v>
      </c>
      <c r="N403" s="54">
        <v>120</v>
      </c>
      <c r="O403" s="44" t="s">
        <v>56</v>
      </c>
      <c r="P403" s="44" t="s">
        <v>56</v>
      </c>
      <c r="Q403" s="42">
        <v>549</v>
      </c>
      <c r="R403" s="43" t="s">
        <v>56</v>
      </c>
      <c r="S403" s="43">
        <f>SUM(M403:Q403)</f>
        <v>3549</v>
      </c>
      <c r="T403" s="44" t="s">
        <v>56</v>
      </c>
      <c r="U403" s="43">
        <f>SUM(S403:T403)</f>
        <v>3549</v>
      </c>
      <c r="V403" s="39"/>
    </row>
    <row r="404" spans="1:22" ht="15" x14ac:dyDescent="0.3">
      <c r="B404" s="41" t="s">
        <v>144</v>
      </c>
      <c r="C404" s="42">
        <v>10</v>
      </c>
      <c r="D404" s="42">
        <v>0</v>
      </c>
      <c r="E404" s="44" t="s">
        <v>56</v>
      </c>
      <c r="F404" s="44" t="s">
        <v>56</v>
      </c>
      <c r="G404" s="42">
        <v>0</v>
      </c>
      <c r="H404" s="43" t="s">
        <v>56</v>
      </c>
      <c r="I404" s="43">
        <f>SUM(C404:G404)</f>
        <v>10</v>
      </c>
      <c r="J404" s="44" t="s">
        <v>56</v>
      </c>
      <c r="K404" s="43">
        <f t="shared" si="233"/>
        <v>10</v>
      </c>
      <c r="L404" s="39"/>
      <c r="M404" s="42">
        <v>1162</v>
      </c>
      <c r="N404" s="42">
        <v>32</v>
      </c>
      <c r="O404" s="44" t="s">
        <v>56</v>
      </c>
      <c r="P404" s="44" t="s">
        <v>56</v>
      </c>
      <c r="Q404" s="42">
        <v>213</v>
      </c>
      <c r="R404" s="43" t="s">
        <v>56</v>
      </c>
      <c r="S404" s="43">
        <f>SUM(M404:Q404)</f>
        <v>1407</v>
      </c>
      <c r="T404" s="44" t="s">
        <v>56</v>
      </c>
      <c r="U404" s="43">
        <f t="shared" ref="U404:U418" si="234">SUM(S404:T404)</f>
        <v>1407</v>
      </c>
      <c r="V404" s="39"/>
    </row>
    <row r="405" spans="1:22" ht="15" x14ac:dyDescent="0.3">
      <c r="B405" s="41" t="s">
        <v>126</v>
      </c>
      <c r="C405" s="42">
        <v>10044</v>
      </c>
      <c r="D405" s="42">
        <v>92</v>
      </c>
      <c r="E405" s="44" t="s">
        <v>56</v>
      </c>
      <c r="F405" s="44" t="s">
        <v>56</v>
      </c>
      <c r="G405" s="42">
        <v>2561</v>
      </c>
      <c r="H405" s="43" t="s">
        <v>56</v>
      </c>
      <c r="I405" s="43">
        <f>SUM(C405:G405)</f>
        <v>12697</v>
      </c>
      <c r="J405" s="44" t="s">
        <v>56</v>
      </c>
      <c r="K405" s="43">
        <f t="shared" si="233"/>
        <v>12697</v>
      </c>
      <c r="L405" s="39"/>
      <c r="M405" s="42">
        <v>3784</v>
      </c>
      <c r="N405" s="42">
        <v>29</v>
      </c>
      <c r="O405" s="44" t="s">
        <v>56</v>
      </c>
      <c r="P405" s="44" t="s">
        <v>56</v>
      </c>
      <c r="Q405" s="42">
        <v>790</v>
      </c>
      <c r="R405" s="43" t="s">
        <v>56</v>
      </c>
      <c r="S405" s="43">
        <f>SUM(M405:Q405)</f>
        <v>4603</v>
      </c>
      <c r="T405" s="44" t="s">
        <v>56</v>
      </c>
      <c r="U405" s="43">
        <f t="shared" si="234"/>
        <v>4603</v>
      </c>
      <c r="V405" s="39"/>
    </row>
    <row r="406" spans="1:22" ht="15" x14ac:dyDescent="0.3">
      <c r="B406" s="41" t="s">
        <v>93</v>
      </c>
      <c r="C406" s="44" t="s">
        <v>56</v>
      </c>
      <c r="D406" s="44" t="s">
        <v>56</v>
      </c>
      <c r="E406" s="44" t="s">
        <v>56</v>
      </c>
      <c r="F406" s="44" t="s">
        <v>56</v>
      </c>
      <c r="G406" s="44" t="s">
        <v>56</v>
      </c>
      <c r="H406" s="43" t="s">
        <v>56</v>
      </c>
      <c r="I406" s="44" t="s">
        <v>56</v>
      </c>
      <c r="J406" s="38">
        <v>1857</v>
      </c>
      <c r="K406" s="43">
        <f t="shared" si="233"/>
        <v>1857</v>
      </c>
      <c r="L406" s="39"/>
      <c r="M406" s="44" t="s">
        <v>56</v>
      </c>
      <c r="N406" s="44" t="s">
        <v>56</v>
      </c>
      <c r="O406" s="44" t="s">
        <v>56</v>
      </c>
      <c r="P406" s="44" t="s">
        <v>56</v>
      </c>
      <c r="Q406" s="44" t="s">
        <v>56</v>
      </c>
      <c r="R406" s="43" t="s">
        <v>56</v>
      </c>
      <c r="S406" s="44" t="s">
        <v>56</v>
      </c>
      <c r="T406" s="54">
        <v>313</v>
      </c>
      <c r="U406" s="43">
        <f t="shared" si="234"/>
        <v>313</v>
      </c>
      <c r="V406" s="40"/>
    </row>
    <row r="407" spans="1:22" ht="15" x14ac:dyDescent="0.3">
      <c r="B407" s="41" t="s">
        <v>136</v>
      </c>
      <c r="C407" s="44" t="s">
        <v>56</v>
      </c>
      <c r="D407" s="54">
        <v>48</v>
      </c>
      <c r="E407" s="54">
        <v>5</v>
      </c>
      <c r="F407" s="44" t="s">
        <v>56</v>
      </c>
      <c r="G407" s="54">
        <v>52</v>
      </c>
      <c r="H407" s="43" t="s">
        <v>56</v>
      </c>
      <c r="I407" s="43">
        <f>SUM(C407:G407)</f>
        <v>105</v>
      </c>
      <c r="J407" s="38">
        <v>2576</v>
      </c>
      <c r="K407" s="43">
        <f t="shared" si="233"/>
        <v>2681</v>
      </c>
      <c r="L407" s="39"/>
      <c r="M407" s="44" t="s">
        <v>56</v>
      </c>
      <c r="N407" s="54">
        <v>0</v>
      </c>
      <c r="O407" s="54">
        <v>0</v>
      </c>
      <c r="P407" s="44" t="s">
        <v>56</v>
      </c>
      <c r="Q407" s="54">
        <v>0</v>
      </c>
      <c r="R407" s="43" t="s">
        <v>56</v>
      </c>
      <c r="S407" s="43">
        <f t="shared" ref="S407:S418" si="235">SUM(M407:Q407)</f>
        <v>0</v>
      </c>
      <c r="T407" s="54">
        <v>152</v>
      </c>
      <c r="U407" s="43">
        <f t="shared" si="234"/>
        <v>152</v>
      </c>
      <c r="V407" s="40"/>
    </row>
    <row r="408" spans="1:22" ht="15" x14ac:dyDescent="0.3">
      <c r="B408" s="41" t="s">
        <v>113</v>
      </c>
      <c r="C408" s="54">
        <v>480</v>
      </c>
      <c r="D408" s="54">
        <v>22</v>
      </c>
      <c r="E408" s="44" t="s">
        <v>56</v>
      </c>
      <c r="F408" s="44" t="s">
        <v>56</v>
      </c>
      <c r="G408" s="54">
        <v>57</v>
      </c>
      <c r="H408" s="43" t="s">
        <v>56</v>
      </c>
      <c r="I408" s="43">
        <f>SUM(C408:G408)</f>
        <v>559</v>
      </c>
      <c r="J408" s="44" t="s">
        <v>56</v>
      </c>
      <c r="K408" s="43">
        <f t="shared" si="233"/>
        <v>559</v>
      </c>
      <c r="L408" s="39"/>
      <c r="M408" s="54">
        <v>280</v>
      </c>
      <c r="N408" s="54">
        <v>98</v>
      </c>
      <c r="O408" s="44" t="s">
        <v>56</v>
      </c>
      <c r="P408" s="44" t="s">
        <v>56</v>
      </c>
      <c r="Q408" s="54">
        <v>69</v>
      </c>
      <c r="R408" s="43" t="s">
        <v>56</v>
      </c>
      <c r="S408" s="43">
        <f t="shared" si="235"/>
        <v>447</v>
      </c>
      <c r="T408" s="44" t="s">
        <v>56</v>
      </c>
      <c r="U408" s="43">
        <f t="shared" si="234"/>
        <v>447</v>
      </c>
      <c r="V408" s="40"/>
    </row>
    <row r="409" spans="1:22" ht="15" x14ac:dyDescent="0.3">
      <c r="B409" s="41" t="s">
        <v>94</v>
      </c>
      <c r="C409" s="44" t="s">
        <v>56</v>
      </c>
      <c r="D409" s="44" t="s">
        <v>56</v>
      </c>
      <c r="E409" s="44" t="s">
        <v>56</v>
      </c>
      <c r="F409" s="44" t="s">
        <v>56</v>
      </c>
      <c r="G409" s="44" t="s">
        <v>56</v>
      </c>
      <c r="H409" s="43" t="s">
        <v>56</v>
      </c>
      <c r="I409" s="44" t="s">
        <v>56</v>
      </c>
      <c r="J409" s="44" t="s">
        <v>56</v>
      </c>
      <c r="K409" s="44" t="s">
        <v>56</v>
      </c>
      <c r="L409" s="39"/>
      <c r="M409" s="42">
        <v>26</v>
      </c>
      <c r="N409" s="53">
        <v>0</v>
      </c>
      <c r="O409" s="44" t="s">
        <v>56</v>
      </c>
      <c r="P409" s="44" t="s">
        <v>56</v>
      </c>
      <c r="Q409" s="44" t="s">
        <v>56</v>
      </c>
      <c r="R409" s="43" t="s">
        <v>56</v>
      </c>
      <c r="S409" s="43">
        <f t="shared" si="235"/>
        <v>26</v>
      </c>
      <c r="T409" s="44" t="s">
        <v>56</v>
      </c>
      <c r="U409" s="43">
        <f t="shared" si="234"/>
        <v>26</v>
      </c>
      <c r="V409" s="40"/>
    </row>
    <row r="410" spans="1:22" ht="15" x14ac:dyDescent="0.3">
      <c r="B410" s="41" t="s">
        <v>137</v>
      </c>
      <c r="C410" s="44" t="s">
        <v>56</v>
      </c>
      <c r="D410" s="44" t="s">
        <v>56</v>
      </c>
      <c r="E410" s="44" t="s">
        <v>56</v>
      </c>
      <c r="F410" s="44" t="s">
        <v>56</v>
      </c>
      <c r="G410" s="44" t="s">
        <v>56</v>
      </c>
      <c r="H410" s="43" t="s">
        <v>56</v>
      </c>
      <c r="I410" s="44" t="s">
        <v>56</v>
      </c>
      <c r="J410" s="44" t="s">
        <v>56</v>
      </c>
      <c r="K410" s="44" t="s">
        <v>56</v>
      </c>
      <c r="L410" s="39"/>
      <c r="M410" s="42">
        <v>39</v>
      </c>
      <c r="N410" s="53">
        <v>0</v>
      </c>
      <c r="O410" s="44" t="s">
        <v>56</v>
      </c>
      <c r="P410" s="44" t="s">
        <v>56</v>
      </c>
      <c r="Q410" s="54">
        <v>0</v>
      </c>
      <c r="R410" s="43" t="s">
        <v>56</v>
      </c>
      <c r="S410" s="43">
        <f t="shared" si="235"/>
        <v>39</v>
      </c>
      <c r="T410" s="44" t="s">
        <v>56</v>
      </c>
      <c r="U410" s="43">
        <f t="shared" si="234"/>
        <v>39</v>
      </c>
      <c r="V410" s="40"/>
    </row>
    <row r="411" spans="1:22" ht="15" x14ac:dyDescent="0.3">
      <c r="B411" s="41" t="s">
        <v>58</v>
      </c>
      <c r="C411" s="44" t="s">
        <v>56</v>
      </c>
      <c r="D411" s="44" t="s">
        <v>56</v>
      </c>
      <c r="E411" s="44" t="s">
        <v>56</v>
      </c>
      <c r="F411" s="44" t="s">
        <v>56</v>
      </c>
      <c r="G411" s="44" t="s">
        <v>56</v>
      </c>
      <c r="H411" s="43" t="s">
        <v>56</v>
      </c>
      <c r="I411" s="44" t="s">
        <v>56</v>
      </c>
      <c r="J411" s="44" t="s">
        <v>56</v>
      </c>
      <c r="K411" s="44" t="s">
        <v>56</v>
      </c>
      <c r="L411" s="39"/>
      <c r="M411" s="44" t="s">
        <v>56</v>
      </c>
      <c r="N411" s="42">
        <v>26</v>
      </c>
      <c r="O411" s="42">
        <v>0</v>
      </c>
      <c r="P411" s="44" t="s">
        <v>56</v>
      </c>
      <c r="Q411" s="42">
        <v>0</v>
      </c>
      <c r="R411" s="43" t="s">
        <v>56</v>
      </c>
      <c r="S411" s="43">
        <f t="shared" si="235"/>
        <v>26</v>
      </c>
      <c r="T411" s="42">
        <v>1134</v>
      </c>
      <c r="U411" s="43">
        <f t="shared" si="234"/>
        <v>1160</v>
      </c>
      <c r="V411" s="39"/>
    </row>
    <row r="412" spans="1:22" ht="15" x14ac:dyDescent="0.3">
      <c r="B412" s="41" t="s">
        <v>150</v>
      </c>
      <c r="C412" s="44" t="s">
        <v>56</v>
      </c>
      <c r="D412" s="44" t="s">
        <v>56</v>
      </c>
      <c r="E412" s="44" t="s">
        <v>56</v>
      </c>
      <c r="F412" s="44" t="s">
        <v>56</v>
      </c>
      <c r="G412" s="44" t="s">
        <v>56</v>
      </c>
      <c r="H412" s="43" t="s">
        <v>56</v>
      </c>
      <c r="I412" s="44" t="s">
        <v>56</v>
      </c>
      <c r="J412" s="44" t="s">
        <v>56</v>
      </c>
      <c r="K412" s="44" t="s">
        <v>56</v>
      </c>
      <c r="L412" s="39"/>
      <c r="M412" s="42">
        <v>47</v>
      </c>
      <c r="N412" s="44" t="s">
        <v>56</v>
      </c>
      <c r="O412" s="44" t="s">
        <v>56</v>
      </c>
      <c r="P412" s="44" t="s">
        <v>56</v>
      </c>
      <c r="Q412" s="44" t="s">
        <v>56</v>
      </c>
      <c r="R412" s="43" t="s">
        <v>56</v>
      </c>
      <c r="S412" s="43">
        <f t="shared" si="235"/>
        <v>47</v>
      </c>
      <c r="T412" s="44" t="s">
        <v>56</v>
      </c>
      <c r="U412" s="43">
        <f t="shared" si="234"/>
        <v>47</v>
      </c>
      <c r="V412" s="40"/>
    </row>
    <row r="413" spans="1:22" ht="15" x14ac:dyDescent="0.3">
      <c r="B413" s="41" t="s">
        <v>114</v>
      </c>
      <c r="C413" s="54">
        <v>20</v>
      </c>
      <c r="D413" s="44" t="s">
        <v>56</v>
      </c>
      <c r="E413" s="44" t="s">
        <v>56</v>
      </c>
      <c r="F413" s="44" t="s">
        <v>56</v>
      </c>
      <c r="G413" s="44" t="s">
        <v>56</v>
      </c>
      <c r="H413" s="43" t="s">
        <v>56</v>
      </c>
      <c r="I413" s="43">
        <f>SUM(C413:G413)</f>
        <v>20</v>
      </c>
      <c r="J413" s="44" t="s">
        <v>56</v>
      </c>
      <c r="K413" s="43">
        <f t="shared" ref="K413:K417" si="236">SUM(I413:J413)</f>
        <v>20</v>
      </c>
      <c r="L413" s="39"/>
      <c r="M413" s="54">
        <v>0</v>
      </c>
      <c r="N413" s="44" t="s">
        <v>56</v>
      </c>
      <c r="O413" s="44" t="s">
        <v>56</v>
      </c>
      <c r="P413" s="44" t="s">
        <v>56</v>
      </c>
      <c r="Q413" s="44" t="s">
        <v>56</v>
      </c>
      <c r="R413" s="43" t="s">
        <v>56</v>
      </c>
      <c r="S413" s="43">
        <f t="shared" si="235"/>
        <v>0</v>
      </c>
      <c r="T413" s="44" t="s">
        <v>56</v>
      </c>
      <c r="U413" s="43">
        <f t="shared" si="234"/>
        <v>0</v>
      </c>
      <c r="V413" s="40"/>
    </row>
    <row r="414" spans="1:22" ht="15" x14ac:dyDescent="0.3">
      <c r="B414" s="41" t="s">
        <v>115</v>
      </c>
      <c r="C414" s="44" t="s">
        <v>56</v>
      </c>
      <c r="D414" s="42">
        <v>0</v>
      </c>
      <c r="E414" s="42">
        <v>0</v>
      </c>
      <c r="F414" s="44" t="s">
        <v>56</v>
      </c>
      <c r="G414" s="42">
        <v>0</v>
      </c>
      <c r="H414" s="43" t="s">
        <v>56</v>
      </c>
      <c r="I414" s="43">
        <f>SUM(C414:G414)</f>
        <v>0</v>
      </c>
      <c r="J414" s="44" t="s">
        <v>56</v>
      </c>
      <c r="K414" s="43">
        <f t="shared" si="236"/>
        <v>0</v>
      </c>
      <c r="L414" s="39"/>
      <c r="M414" s="44" t="s">
        <v>56</v>
      </c>
      <c r="N414" s="42">
        <v>111</v>
      </c>
      <c r="O414" s="42">
        <v>2</v>
      </c>
      <c r="P414" s="44" t="s">
        <v>56</v>
      </c>
      <c r="Q414" s="42">
        <v>28</v>
      </c>
      <c r="R414" s="43" t="s">
        <v>56</v>
      </c>
      <c r="S414" s="43">
        <f t="shared" si="235"/>
        <v>141</v>
      </c>
      <c r="T414" s="44" t="s">
        <v>56</v>
      </c>
      <c r="U414" s="43">
        <f t="shared" si="234"/>
        <v>141</v>
      </c>
      <c r="V414" s="39"/>
    </row>
    <row r="415" spans="1:22" ht="15" x14ac:dyDescent="0.3">
      <c r="B415" s="41" t="s">
        <v>61</v>
      </c>
      <c r="C415" s="54">
        <v>22</v>
      </c>
      <c r="D415" s="44" t="s">
        <v>56</v>
      </c>
      <c r="E415" s="44" t="s">
        <v>56</v>
      </c>
      <c r="F415" s="44" t="s">
        <v>56</v>
      </c>
      <c r="G415" s="44" t="s">
        <v>56</v>
      </c>
      <c r="H415" s="43" t="s">
        <v>56</v>
      </c>
      <c r="I415" s="43">
        <f>SUM(C415:G415)</f>
        <v>22</v>
      </c>
      <c r="J415" s="44" t="s">
        <v>56</v>
      </c>
      <c r="K415" s="43">
        <f t="shared" si="236"/>
        <v>22</v>
      </c>
      <c r="L415" s="39"/>
      <c r="M415" s="54">
        <v>67</v>
      </c>
      <c r="N415" s="44" t="s">
        <v>56</v>
      </c>
      <c r="O415" s="44" t="s">
        <v>56</v>
      </c>
      <c r="P415" s="44" t="s">
        <v>56</v>
      </c>
      <c r="Q415" s="44" t="s">
        <v>56</v>
      </c>
      <c r="R415" s="43" t="s">
        <v>56</v>
      </c>
      <c r="S415" s="43">
        <f t="shared" si="235"/>
        <v>67</v>
      </c>
      <c r="T415" s="44" t="s">
        <v>56</v>
      </c>
      <c r="U415" s="43">
        <f t="shared" si="234"/>
        <v>67</v>
      </c>
      <c r="V415" s="40"/>
    </row>
    <row r="416" spans="1:22" ht="15" x14ac:dyDescent="0.3">
      <c r="B416" s="41" t="s">
        <v>117</v>
      </c>
      <c r="C416" s="53">
        <v>23</v>
      </c>
      <c r="D416" s="44" t="s">
        <v>56</v>
      </c>
      <c r="E416" s="44" t="s">
        <v>56</v>
      </c>
      <c r="F416" s="44" t="s">
        <v>56</v>
      </c>
      <c r="G416" s="44" t="s">
        <v>56</v>
      </c>
      <c r="H416" s="43" t="s">
        <v>56</v>
      </c>
      <c r="I416" s="43">
        <f>SUM(C416:G416)</f>
        <v>23</v>
      </c>
      <c r="J416" s="44" t="s">
        <v>56</v>
      </c>
      <c r="K416" s="43">
        <f t="shared" si="236"/>
        <v>23</v>
      </c>
      <c r="L416" s="39"/>
      <c r="M416" s="53">
        <v>118</v>
      </c>
      <c r="N416" s="44" t="s">
        <v>56</v>
      </c>
      <c r="O416" s="44" t="s">
        <v>56</v>
      </c>
      <c r="P416" s="44" t="s">
        <v>56</v>
      </c>
      <c r="Q416" s="44" t="s">
        <v>56</v>
      </c>
      <c r="R416" s="43" t="s">
        <v>56</v>
      </c>
      <c r="S416" s="43">
        <f t="shared" si="235"/>
        <v>118</v>
      </c>
      <c r="T416" s="44" t="s">
        <v>56</v>
      </c>
      <c r="U416" s="43">
        <f t="shared" si="234"/>
        <v>118</v>
      </c>
      <c r="V416" s="40"/>
    </row>
    <row r="417" spans="1:22" ht="15" x14ac:dyDescent="0.3">
      <c r="B417" s="41" t="s">
        <v>63</v>
      </c>
      <c r="C417" s="44" t="s">
        <v>56</v>
      </c>
      <c r="D417" s="42">
        <v>249</v>
      </c>
      <c r="E417" s="54">
        <v>0</v>
      </c>
      <c r="F417" s="44" t="s">
        <v>56</v>
      </c>
      <c r="G417" s="42">
        <v>94</v>
      </c>
      <c r="H417" s="43" t="s">
        <v>56</v>
      </c>
      <c r="I417" s="43">
        <f>SUM(C417:G417)</f>
        <v>343</v>
      </c>
      <c r="J417" s="42">
        <v>3405</v>
      </c>
      <c r="K417" s="43">
        <f t="shared" si="236"/>
        <v>3748</v>
      </c>
      <c r="L417" s="39"/>
      <c r="M417" s="44" t="s">
        <v>56</v>
      </c>
      <c r="N417" s="42">
        <v>397</v>
      </c>
      <c r="O417" s="54">
        <v>0</v>
      </c>
      <c r="P417" s="44" t="s">
        <v>56</v>
      </c>
      <c r="Q417" s="42">
        <v>110</v>
      </c>
      <c r="R417" s="43" t="s">
        <v>56</v>
      </c>
      <c r="S417" s="43">
        <f t="shared" si="235"/>
        <v>507</v>
      </c>
      <c r="T417" s="42">
        <v>3320</v>
      </c>
      <c r="U417" s="43">
        <f t="shared" si="234"/>
        <v>3827</v>
      </c>
      <c r="V417" s="40"/>
    </row>
    <row r="418" spans="1:22" ht="15" x14ac:dyDescent="0.3">
      <c r="B418" s="41" t="s">
        <v>147</v>
      </c>
      <c r="C418" s="44" t="s">
        <v>56</v>
      </c>
      <c r="D418" s="44" t="s">
        <v>56</v>
      </c>
      <c r="E418" s="44" t="s">
        <v>56</v>
      </c>
      <c r="F418" s="44" t="s">
        <v>56</v>
      </c>
      <c r="G418" s="44" t="s">
        <v>56</v>
      </c>
      <c r="H418" s="43" t="s">
        <v>56</v>
      </c>
      <c r="I418" s="44" t="s">
        <v>56</v>
      </c>
      <c r="J418" s="44" t="s">
        <v>56</v>
      </c>
      <c r="K418" s="44" t="s">
        <v>56</v>
      </c>
      <c r="L418" s="39"/>
      <c r="M418" s="42">
        <v>16</v>
      </c>
      <c r="N418" s="44" t="s">
        <v>56</v>
      </c>
      <c r="O418" s="44" t="s">
        <v>56</v>
      </c>
      <c r="P418" s="44" t="s">
        <v>56</v>
      </c>
      <c r="Q418" s="44" t="s">
        <v>56</v>
      </c>
      <c r="R418" s="43" t="s">
        <v>56</v>
      </c>
      <c r="S418" s="43">
        <f t="shared" si="235"/>
        <v>16</v>
      </c>
      <c r="T418" s="44" t="s">
        <v>56</v>
      </c>
      <c r="U418" s="43">
        <f t="shared" si="234"/>
        <v>16</v>
      </c>
      <c r="V418" s="40"/>
    </row>
    <row r="419" spans="1:22" ht="15" x14ac:dyDescent="0.3">
      <c r="B419" s="46" t="s">
        <v>151</v>
      </c>
      <c r="C419" s="43">
        <f>SUM(C403:C418)</f>
        <v>10686</v>
      </c>
      <c r="D419" s="43">
        <f>SUM(D403:D418)</f>
        <v>431</v>
      </c>
      <c r="E419" s="43">
        <f>SUM(E403:E418)</f>
        <v>5</v>
      </c>
      <c r="F419" s="44" t="s">
        <v>56</v>
      </c>
      <c r="G419" s="43">
        <f>SUM(G403:G418)</f>
        <v>2822</v>
      </c>
      <c r="H419" s="43" t="s">
        <v>56</v>
      </c>
      <c r="I419" s="43">
        <f>SUM(C419:G419)</f>
        <v>13944</v>
      </c>
      <c r="J419" s="43">
        <f>SUM(J403:J418)</f>
        <v>7838</v>
      </c>
      <c r="K419" s="43">
        <f t="shared" ref="K419" si="237">SUM(I419:J419)</f>
        <v>21782</v>
      </c>
      <c r="L419" s="39"/>
      <c r="M419" s="43">
        <f t="shared" ref="M419:U419" si="238">SUM(M403:M418)</f>
        <v>8419</v>
      </c>
      <c r="N419" s="43">
        <f t="shared" si="238"/>
        <v>813</v>
      </c>
      <c r="O419" s="43">
        <f t="shared" si="238"/>
        <v>2</v>
      </c>
      <c r="P419" s="44" t="s">
        <v>56</v>
      </c>
      <c r="Q419" s="43">
        <f t="shared" si="238"/>
        <v>1759</v>
      </c>
      <c r="R419" s="43" t="s">
        <v>56</v>
      </c>
      <c r="S419" s="43">
        <f t="shared" si="238"/>
        <v>10993</v>
      </c>
      <c r="T419" s="43">
        <f t="shared" si="238"/>
        <v>4919</v>
      </c>
      <c r="U419" s="43">
        <f t="shared" si="238"/>
        <v>15912</v>
      </c>
      <c r="V419" s="39"/>
    </row>
    <row r="420" spans="1:22" ht="15" x14ac:dyDescent="0.3">
      <c r="B420" s="46"/>
      <c r="C420" s="43"/>
      <c r="D420" s="43"/>
      <c r="E420" s="43"/>
      <c r="F420" s="43"/>
      <c r="G420" s="43"/>
      <c r="H420" s="43"/>
      <c r="I420" s="43"/>
      <c r="J420" s="43"/>
      <c r="K420" s="43"/>
      <c r="L420" s="39"/>
      <c r="M420" s="43"/>
      <c r="N420" s="43"/>
      <c r="O420" s="43"/>
      <c r="P420" s="43"/>
      <c r="Q420" s="43"/>
      <c r="R420" s="43"/>
      <c r="S420" s="43"/>
      <c r="T420" s="43"/>
      <c r="U420" s="43"/>
      <c r="V420" s="39"/>
    </row>
    <row r="421" spans="1:22" ht="17.25" customHeight="1" x14ac:dyDescent="0.3">
      <c r="A421" s="36"/>
      <c r="B421" s="37" t="s">
        <v>142</v>
      </c>
      <c r="C421" s="38"/>
      <c r="D421" s="38"/>
      <c r="E421" s="38"/>
      <c r="F421" s="38"/>
      <c r="G421" s="38"/>
      <c r="H421" s="38"/>
      <c r="I421" s="38"/>
      <c r="J421" s="38"/>
      <c r="K421" s="38"/>
      <c r="L421" s="39"/>
      <c r="M421" s="38"/>
      <c r="N421" s="38"/>
      <c r="O421" s="38"/>
      <c r="P421" s="38"/>
      <c r="Q421" s="38"/>
      <c r="R421" s="38"/>
      <c r="S421" s="38"/>
      <c r="T421" s="38"/>
      <c r="U421" s="38"/>
      <c r="V421" s="40"/>
    </row>
    <row r="422" spans="1:22" ht="15" x14ac:dyDescent="0.3">
      <c r="B422" s="41" t="s">
        <v>112</v>
      </c>
      <c r="C422" s="42">
        <f t="shared" ref="C422:D424" si="239">SUM(C385,C403)</f>
        <v>178</v>
      </c>
      <c r="D422" s="42">
        <f t="shared" si="239"/>
        <v>22</v>
      </c>
      <c r="E422" s="44" t="s">
        <v>56</v>
      </c>
      <c r="F422" s="44" t="s">
        <v>56</v>
      </c>
      <c r="G422" s="42">
        <f>SUM(G385,G403)</f>
        <v>105</v>
      </c>
      <c r="H422" s="43" t="s">
        <v>56</v>
      </c>
      <c r="I422" s="43">
        <f>SUM(C422:G422)</f>
        <v>305</v>
      </c>
      <c r="J422" s="44" t="s">
        <v>56</v>
      </c>
      <c r="K422" s="43">
        <f t="shared" ref="K422:K427" si="240">SUM(I422:J422)</f>
        <v>305</v>
      </c>
      <c r="L422" s="39"/>
      <c r="M422" s="42">
        <f t="shared" ref="M422:N424" si="241">SUM(M385,M403)</f>
        <v>4237</v>
      </c>
      <c r="N422" s="42">
        <f t="shared" si="241"/>
        <v>194</v>
      </c>
      <c r="O422" s="44" t="s">
        <v>56</v>
      </c>
      <c r="P422" s="44" t="s">
        <v>56</v>
      </c>
      <c r="Q422" s="42">
        <f>SUM(Q385,Q403)</f>
        <v>792</v>
      </c>
      <c r="R422" s="43" t="s">
        <v>56</v>
      </c>
      <c r="S422" s="43">
        <f>SUM(M422:Q422)</f>
        <v>5223</v>
      </c>
      <c r="T422" s="44" t="s">
        <v>56</v>
      </c>
      <c r="U422" s="43">
        <f>SUM(S422:T422)</f>
        <v>5223</v>
      </c>
      <c r="V422" s="39"/>
    </row>
    <row r="423" spans="1:22" ht="15" x14ac:dyDescent="0.3">
      <c r="B423" s="41" t="s">
        <v>144</v>
      </c>
      <c r="C423" s="42">
        <f t="shared" si="239"/>
        <v>12</v>
      </c>
      <c r="D423" s="42">
        <f t="shared" si="239"/>
        <v>0</v>
      </c>
      <c r="E423" s="44" t="s">
        <v>56</v>
      </c>
      <c r="F423" s="44" t="s">
        <v>56</v>
      </c>
      <c r="G423" s="42">
        <f>SUM(G386,G404)</f>
        <v>2</v>
      </c>
      <c r="H423" s="43" t="s">
        <v>56</v>
      </c>
      <c r="I423" s="43">
        <f>SUM(C423:G423)</f>
        <v>14</v>
      </c>
      <c r="J423" s="44" t="s">
        <v>56</v>
      </c>
      <c r="K423" s="43">
        <f t="shared" si="240"/>
        <v>14</v>
      </c>
      <c r="L423" s="39"/>
      <c r="M423" s="42">
        <f t="shared" si="241"/>
        <v>2378</v>
      </c>
      <c r="N423" s="42">
        <f t="shared" si="241"/>
        <v>293</v>
      </c>
      <c r="O423" s="44" t="s">
        <v>56</v>
      </c>
      <c r="P423" s="44" t="s">
        <v>56</v>
      </c>
      <c r="Q423" s="42">
        <f>SUM(Q386,Q404)</f>
        <v>611</v>
      </c>
      <c r="R423" s="43" t="s">
        <v>56</v>
      </c>
      <c r="S423" s="43">
        <f>SUM(M423:Q423)</f>
        <v>3282</v>
      </c>
      <c r="T423" s="44" t="s">
        <v>56</v>
      </c>
      <c r="U423" s="43">
        <f t="shared" ref="U423:U437" si="242">SUM(S423:T423)</f>
        <v>3282</v>
      </c>
      <c r="V423" s="39"/>
    </row>
    <row r="424" spans="1:22" ht="15" x14ac:dyDescent="0.3">
      <c r="B424" s="41" t="s">
        <v>126</v>
      </c>
      <c r="C424" s="42">
        <f t="shared" si="239"/>
        <v>15658</v>
      </c>
      <c r="D424" s="42">
        <f t="shared" si="239"/>
        <v>135</v>
      </c>
      <c r="E424" s="44" t="s">
        <v>56</v>
      </c>
      <c r="F424" s="44" t="s">
        <v>56</v>
      </c>
      <c r="G424" s="42">
        <f>SUM(G387,G405)</f>
        <v>3648</v>
      </c>
      <c r="H424" s="43" t="s">
        <v>56</v>
      </c>
      <c r="I424" s="43">
        <f>SUM(C424:G424)</f>
        <v>19441</v>
      </c>
      <c r="J424" s="44" t="s">
        <v>56</v>
      </c>
      <c r="K424" s="43">
        <f t="shared" si="240"/>
        <v>19441</v>
      </c>
      <c r="L424" s="39"/>
      <c r="M424" s="42">
        <f t="shared" si="241"/>
        <v>5245</v>
      </c>
      <c r="N424" s="42">
        <f t="shared" si="241"/>
        <v>63</v>
      </c>
      <c r="O424" s="44" t="s">
        <v>56</v>
      </c>
      <c r="P424" s="44" t="s">
        <v>56</v>
      </c>
      <c r="Q424" s="42">
        <f>SUM(Q387,Q405)</f>
        <v>1080</v>
      </c>
      <c r="R424" s="43" t="s">
        <v>56</v>
      </c>
      <c r="S424" s="43">
        <f>SUM(M424:Q424)</f>
        <v>6388</v>
      </c>
      <c r="T424" s="44" t="s">
        <v>56</v>
      </c>
      <c r="U424" s="43">
        <f t="shared" si="242"/>
        <v>6388</v>
      </c>
      <c r="V424" s="39"/>
    </row>
    <row r="425" spans="1:22" ht="15" x14ac:dyDescent="0.3">
      <c r="B425" s="41" t="s">
        <v>93</v>
      </c>
      <c r="C425" s="44" t="s">
        <v>56</v>
      </c>
      <c r="D425" s="44" t="s">
        <v>56</v>
      </c>
      <c r="E425" s="44" t="s">
        <v>56</v>
      </c>
      <c r="F425" s="44" t="s">
        <v>56</v>
      </c>
      <c r="G425" s="44" t="s">
        <v>56</v>
      </c>
      <c r="H425" s="43" t="s">
        <v>56</v>
      </c>
      <c r="I425" s="44" t="s">
        <v>56</v>
      </c>
      <c r="J425" s="42">
        <f>SUM(J388,J406)</f>
        <v>2809</v>
      </c>
      <c r="K425" s="43">
        <f t="shared" si="240"/>
        <v>2809</v>
      </c>
      <c r="L425" s="39"/>
      <c r="M425" s="44" t="s">
        <v>56</v>
      </c>
      <c r="N425" s="44" t="s">
        <v>56</v>
      </c>
      <c r="O425" s="44" t="s">
        <v>56</v>
      </c>
      <c r="P425" s="44" t="s">
        <v>56</v>
      </c>
      <c r="Q425" s="44" t="s">
        <v>56</v>
      </c>
      <c r="R425" s="43" t="s">
        <v>56</v>
      </c>
      <c r="S425" s="44" t="s">
        <v>56</v>
      </c>
      <c r="T425" s="42">
        <f>SUM(T388,T406)</f>
        <v>525</v>
      </c>
      <c r="U425" s="43">
        <f t="shared" si="242"/>
        <v>525</v>
      </c>
      <c r="V425" s="40"/>
    </row>
    <row r="426" spans="1:22" ht="15" x14ac:dyDescent="0.3">
      <c r="B426" s="41" t="s">
        <v>136</v>
      </c>
      <c r="C426" s="44" t="s">
        <v>56</v>
      </c>
      <c r="D426" s="42">
        <f>SUM(D389,D407)</f>
        <v>48</v>
      </c>
      <c r="E426" s="42">
        <f>SUM(E389,E407)</f>
        <v>5</v>
      </c>
      <c r="F426" s="44" t="s">
        <v>56</v>
      </c>
      <c r="G426" s="42">
        <f>SUM(G389,G407)</f>
        <v>110</v>
      </c>
      <c r="H426" s="43" t="s">
        <v>56</v>
      </c>
      <c r="I426" s="43">
        <f>SUM(C426:G426)</f>
        <v>163</v>
      </c>
      <c r="J426" s="42">
        <f>SUM(J389,J407)</f>
        <v>2797</v>
      </c>
      <c r="K426" s="43">
        <f t="shared" si="240"/>
        <v>2960</v>
      </c>
      <c r="L426" s="39"/>
      <c r="M426" s="44" t="s">
        <v>56</v>
      </c>
      <c r="N426" s="42">
        <f t="shared" ref="N426:Q426" si="243">SUM(N389,N407)</f>
        <v>0</v>
      </c>
      <c r="O426" s="42">
        <f t="shared" si="243"/>
        <v>0</v>
      </c>
      <c r="P426" s="44" t="s">
        <v>56</v>
      </c>
      <c r="Q426" s="42">
        <f t="shared" si="243"/>
        <v>0</v>
      </c>
      <c r="R426" s="43" t="s">
        <v>56</v>
      </c>
      <c r="S426" s="43">
        <f t="shared" ref="S426:S437" si="244">SUM(M426:Q426)</f>
        <v>0</v>
      </c>
      <c r="T426" s="42">
        <f>SUM(T389,T407)</f>
        <v>163</v>
      </c>
      <c r="U426" s="43">
        <f t="shared" si="242"/>
        <v>163</v>
      </c>
      <c r="V426" s="40"/>
    </row>
    <row r="427" spans="1:22" ht="15" x14ac:dyDescent="0.3">
      <c r="B427" s="41" t="s">
        <v>113</v>
      </c>
      <c r="C427" s="42">
        <f>SUM(C390,C408)</f>
        <v>627</v>
      </c>
      <c r="D427" s="42">
        <f>SUM(D390,D408)</f>
        <v>22</v>
      </c>
      <c r="E427" s="44" t="s">
        <v>56</v>
      </c>
      <c r="F427" s="44" t="s">
        <v>56</v>
      </c>
      <c r="G427" s="42">
        <f>SUM(G390,G408)</f>
        <v>67</v>
      </c>
      <c r="H427" s="43" t="s">
        <v>56</v>
      </c>
      <c r="I427" s="43">
        <f>SUM(C427:G427)</f>
        <v>716</v>
      </c>
      <c r="J427" s="44" t="s">
        <v>56</v>
      </c>
      <c r="K427" s="43">
        <f t="shared" si="240"/>
        <v>716</v>
      </c>
      <c r="L427" s="39"/>
      <c r="M427" s="42">
        <f t="shared" ref="M427:N429" si="245">SUM(M390,M408)</f>
        <v>614</v>
      </c>
      <c r="N427" s="42">
        <f t="shared" si="245"/>
        <v>118</v>
      </c>
      <c r="O427" s="44" t="s">
        <v>56</v>
      </c>
      <c r="P427" s="44" t="s">
        <v>56</v>
      </c>
      <c r="Q427" s="42">
        <f>SUM(Q390,Q408)</f>
        <v>81</v>
      </c>
      <c r="R427" s="43" t="s">
        <v>56</v>
      </c>
      <c r="S427" s="43">
        <f t="shared" si="244"/>
        <v>813</v>
      </c>
      <c r="T427" s="44" t="s">
        <v>56</v>
      </c>
      <c r="U427" s="43">
        <f t="shared" si="242"/>
        <v>813</v>
      </c>
      <c r="V427" s="40"/>
    </row>
    <row r="428" spans="1:22" ht="15" x14ac:dyDescent="0.3">
      <c r="B428" s="41" t="s">
        <v>94</v>
      </c>
      <c r="C428" s="44" t="s">
        <v>56</v>
      </c>
      <c r="D428" s="44" t="s">
        <v>56</v>
      </c>
      <c r="E428" s="44" t="s">
        <v>56</v>
      </c>
      <c r="F428" s="44" t="s">
        <v>56</v>
      </c>
      <c r="G428" s="44" t="s">
        <v>56</v>
      </c>
      <c r="H428" s="43" t="s">
        <v>56</v>
      </c>
      <c r="I428" s="44" t="s">
        <v>56</v>
      </c>
      <c r="J428" s="44" t="s">
        <v>56</v>
      </c>
      <c r="K428" s="44" t="s">
        <v>56</v>
      </c>
      <c r="L428" s="39"/>
      <c r="M428" s="42">
        <f t="shared" si="245"/>
        <v>57</v>
      </c>
      <c r="N428" s="42">
        <f t="shared" si="245"/>
        <v>0</v>
      </c>
      <c r="O428" s="44" t="s">
        <v>56</v>
      </c>
      <c r="P428" s="44" t="s">
        <v>56</v>
      </c>
      <c r="Q428" s="44" t="s">
        <v>56</v>
      </c>
      <c r="R428" s="43" t="s">
        <v>56</v>
      </c>
      <c r="S428" s="43">
        <f t="shared" si="244"/>
        <v>57</v>
      </c>
      <c r="T428" s="44" t="s">
        <v>56</v>
      </c>
      <c r="U428" s="43">
        <f t="shared" si="242"/>
        <v>57</v>
      </c>
      <c r="V428" s="40"/>
    </row>
    <row r="429" spans="1:22" ht="15" x14ac:dyDescent="0.3">
      <c r="B429" s="41" t="s">
        <v>137</v>
      </c>
      <c r="C429" s="44" t="s">
        <v>56</v>
      </c>
      <c r="D429" s="44" t="s">
        <v>56</v>
      </c>
      <c r="E429" s="44" t="s">
        <v>56</v>
      </c>
      <c r="F429" s="44" t="s">
        <v>56</v>
      </c>
      <c r="G429" s="44" t="s">
        <v>56</v>
      </c>
      <c r="H429" s="43" t="s">
        <v>56</v>
      </c>
      <c r="I429" s="44" t="s">
        <v>56</v>
      </c>
      <c r="J429" s="44" t="s">
        <v>56</v>
      </c>
      <c r="K429" s="44" t="s">
        <v>56</v>
      </c>
      <c r="L429" s="39"/>
      <c r="M429" s="42">
        <f t="shared" si="245"/>
        <v>50</v>
      </c>
      <c r="N429" s="42">
        <f t="shared" si="245"/>
        <v>0</v>
      </c>
      <c r="O429" s="44" t="s">
        <v>56</v>
      </c>
      <c r="P429" s="44" t="s">
        <v>56</v>
      </c>
      <c r="Q429" s="42">
        <f>SUM(Q392,Q410)</f>
        <v>0</v>
      </c>
      <c r="R429" s="43" t="s">
        <v>56</v>
      </c>
      <c r="S429" s="43">
        <f t="shared" si="244"/>
        <v>50</v>
      </c>
      <c r="T429" s="44" t="s">
        <v>56</v>
      </c>
      <c r="U429" s="43">
        <f t="shared" si="242"/>
        <v>50</v>
      </c>
      <c r="V429" s="40"/>
    </row>
    <row r="430" spans="1:22" ht="15" x14ac:dyDescent="0.3">
      <c r="B430" s="41" t="s">
        <v>58</v>
      </c>
      <c r="C430" s="44" t="s">
        <v>56</v>
      </c>
      <c r="D430" s="44" t="s">
        <v>56</v>
      </c>
      <c r="E430" s="44" t="s">
        <v>56</v>
      </c>
      <c r="F430" s="44" t="s">
        <v>56</v>
      </c>
      <c r="G430" s="44" t="s">
        <v>56</v>
      </c>
      <c r="H430" s="43" t="s">
        <v>56</v>
      </c>
      <c r="I430" s="44" t="s">
        <v>56</v>
      </c>
      <c r="J430" s="44" t="s">
        <v>56</v>
      </c>
      <c r="K430" s="44" t="s">
        <v>56</v>
      </c>
      <c r="L430" s="39"/>
      <c r="M430" s="44" t="s">
        <v>56</v>
      </c>
      <c r="N430" s="42">
        <f>SUM(N393,N411)</f>
        <v>37</v>
      </c>
      <c r="O430" s="42">
        <f>SUM(O393,O411)</f>
        <v>0</v>
      </c>
      <c r="P430" s="44" t="s">
        <v>56</v>
      </c>
      <c r="Q430" s="42">
        <f>SUM(Q393,Q411)</f>
        <v>16</v>
      </c>
      <c r="R430" s="43" t="s">
        <v>56</v>
      </c>
      <c r="S430" s="43">
        <f t="shared" si="244"/>
        <v>53</v>
      </c>
      <c r="T430" s="42">
        <f t="shared" ref="T430" si="246">SUM(T393,T411)</f>
        <v>2019</v>
      </c>
      <c r="U430" s="43">
        <f t="shared" si="242"/>
        <v>2072</v>
      </c>
      <c r="V430" s="39"/>
    </row>
    <row r="431" spans="1:22" ht="15" x14ac:dyDescent="0.3">
      <c r="B431" s="41" t="s">
        <v>150</v>
      </c>
      <c r="C431" s="44" t="s">
        <v>56</v>
      </c>
      <c r="D431" s="44" t="s">
        <v>56</v>
      </c>
      <c r="E431" s="44" t="s">
        <v>56</v>
      </c>
      <c r="F431" s="44" t="s">
        <v>56</v>
      </c>
      <c r="G431" s="44" t="s">
        <v>56</v>
      </c>
      <c r="H431" s="43" t="s">
        <v>56</v>
      </c>
      <c r="I431" s="44" t="s">
        <v>56</v>
      </c>
      <c r="J431" s="44" t="s">
        <v>56</v>
      </c>
      <c r="K431" s="44" t="s">
        <v>56</v>
      </c>
      <c r="L431" s="39"/>
      <c r="M431" s="42">
        <f t="shared" ref="M431" si="247">SUM(M394,M412)</f>
        <v>112</v>
      </c>
      <c r="N431" s="44" t="s">
        <v>56</v>
      </c>
      <c r="O431" s="44" t="s">
        <v>56</v>
      </c>
      <c r="P431" s="44" t="s">
        <v>56</v>
      </c>
      <c r="Q431" s="44" t="s">
        <v>56</v>
      </c>
      <c r="R431" s="43" t="s">
        <v>56</v>
      </c>
      <c r="S431" s="43">
        <f t="shared" si="244"/>
        <v>112</v>
      </c>
      <c r="T431" s="44" t="s">
        <v>56</v>
      </c>
      <c r="U431" s="43">
        <f t="shared" si="242"/>
        <v>112</v>
      </c>
      <c r="V431" s="40"/>
    </row>
    <row r="432" spans="1:22" ht="15" x14ac:dyDescent="0.3">
      <c r="B432" s="41" t="s">
        <v>114</v>
      </c>
      <c r="C432" s="54">
        <f>SUM(C413)</f>
        <v>20</v>
      </c>
      <c r="D432" s="44" t="s">
        <v>56</v>
      </c>
      <c r="E432" s="44" t="s">
        <v>56</v>
      </c>
      <c r="F432" s="44" t="s">
        <v>56</v>
      </c>
      <c r="G432" s="44" t="s">
        <v>56</v>
      </c>
      <c r="H432" s="43" t="s">
        <v>56</v>
      </c>
      <c r="I432" s="43">
        <f>SUM(C432:G432)</f>
        <v>20</v>
      </c>
      <c r="J432" s="44" t="s">
        <v>56</v>
      </c>
      <c r="K432" s="43">
        <f t="shared" ref="K432:K436" si="248">SUM(I432:J432)</f>
        <v>20</v>
      </c>
      <c r="L432" s="39"/>
      <c r="M432" s="54">
        <f>SUM(M413)</f>
        <v>0</v>
      </c>
      <c r="N432" s="44" t="s">
        <v>56</v>
      </c>
      <c r="O432" s="44" t="s">
        <v>56</v>
      </c>
      <c r="P432" s="44" t="s">
        <v>56</v>
      </c>
      <c r="Q432" s="44" t="s">
        <v>56</v>
      </c>
      <c r="R432" s="43" t="s">
        <v>56</v>
      </c>
      <c r="S432" s="43">
        <f t="shared" si="244"/>
        <v>0</v>
      </c>
      <c r="T432" s="44" t="s">
        <v>56</v>
      </c>
      <c r="U432" s="43">
        <f t="shared" si="242"/>
        <v>0</v>
      </c>
      <c r="V432" s="40"/>
    </row>
    <row r="433" spans="1:22" ht="15" x14ac:dyDescent="0.3">
      <c r="B433" s="41" t="s">
        <v>146</v>
      </c>
      <c r="C433" s="44" t="s">
        <v>56</v>
      </c>
      <c r="D433" s="42">
        <f>SUM(D395,D414)</f>
        <v>5</v>
      </c>
      <c r="E433" s="42">
        <f>SUM(E395,E414)</f>
        <v>0</v>
      </c>
      <c r="F433" s="44" t="s">
        <v>56</v>
      </c>
      <c r="G433" s="42">
        <f>SUM(G395,G414)</f>
        <v>8</v>
      </c>
      <c r="H433" s="43" t="s">
        <v>56</v>
      </c>
      <c r="I433" s="43">
        <f>SUM(C433:G433)</f>
        <v>13</v>
      </c>
      <c r="J433" s="44" t="s">
        <v>56</v>
      </c>
      <c r="K433" s="43">
        <f t="shared" si="248"/>
        <v>13</v>
      </c>
      <c r="L433" s="39"/>
      <c r="M433" s="44" t="s">
        <v>56</v>
      </c>
      <c r="N433" s="42">
        <f t="shared" ref="N433:Q433" si="249">SUM(N395,N414)</f>
        <v>290</v>
      </c>
      <c r="O433" s="42">
        <f t="shared" si="249"/>
        <v>2</v>
      </c>
      <c r="P433" s="44" t="s">
        <v>56</v>
      </c>
      <c r="Q433" s="42">
        <f t="shared" si="249"/>
        <v>72</v>
      </c>
      <c r="R433" s="43" t="s">
        <v>56</v>
      </c>
      <c r="S433" s="43">
        <f t="shared" si="244"/>
        <v>364</v>
      </c>
      <c r="T433" s="44" t="s">
        <v>56</v>
      </c>
      <c r="U433" s="43">
        <f t="shared" si="242"/>
        <v>364</v>
      </c>
      <c r="V433" s="39"/>
    </row>
    <row r="434" spans="1:22" ht="15" x14ac:dyDescent="0.3">
      <c r="B434" s="41" t="s">
        <v>61</v>
      </c>
      <c r="C434" s="42">
        <f>SUM(C396,C415)</f>
        <v>22</v>
      </c>
      <c r="D434" s="44" t="s">
        <v>56</v>
      </c>
      <c r="E434" s="44" t="s">
        <v>56</v>
      </c>
      <c r="F434" s="44" t="s">
        <v>56</v>
      </c>
      <c r="G434" s="44" t="s">
        <v>56</v>
      </c>
      <c r="H434" s="43" t="s">
        <v>56</v>
      </c>
      <c r="I434" s="43">
        <f>SUM(C434:G434)</f>
        <v>22</v>
      </c>
      <c r="J434" s="44" t="s">
        <v>56</v>
      </c>
      <c r="K434" s="43">
        <f t="shared" si="248"/>
        <v>22</v>
      </c>
      <c r="L434" s="39"/>
      <c r="M434" s="42">
        <f>SUM(M396,M415)</f>
        <v>124</v>
      </c>
      <c r="N434" s="44" t="s">
        <v>56</v>
      </c>
      <c r="O434" s="44" t="s">
        <v>56</v>
      </c>
      <c r="P434" s="44" t="s">
        <v>56</v>
      </c>
      <c r="Q434" s="44" t="s">
        <v>56</v>
      </c>
      <c r="R434" s="43" t="s">
        <v>56</v>
      </c>
      <c r="S434" s="43">
        <f t="shared" si="244"/>
        <v>124</v>
      </c>
      <c r="T434" s="44" t="s">
        <v>56</v>
      </c>
      <c r="U434" s="43">
        <f t="shared" si="242"/>
        <v>124</v>
      </c>
      <c r="V434" s="40"/>
    </row>
    <row r="435" spans="1:22" ht="15" x14ac:dyDescent="0.3">
      <c r="B435" s="41" t="s">
        <v>117</v>
      </c>
      <c r="C435" s="42">
        <f>SUM(C397,C416)</f>
        <v>27</v>
      </c>
      <c r="D435" s="44" t="s">
        <v>56</v>
      </c>
      <c r="E435" s="44" t="s">
        <v>56</v>
      </c>
      <c r="F435" s="44" t="s">
        <v>56</v>
      </c>
      <c r="G435" s="44" t="s">
        <v>56</v>
      </c>
      <c r="H435" s="43" t="s">
        <v>56</v>
      </c>
      <c r="I435" s="43">
        <f>SUM(C435:G435)</f>
        <v>27</v>
      </c>
      <c r="J435" s="44" t="s">
        <v>56</v>
      </c>
      <c r="K435" s="43">
        <f t="shared" si="248"/>
        <v>27</v>
      </c>
      <c r="L435" s="39"/>
      <c r="M435" s="42">
        <f>SUM(M397,M416)</f>
        <v>231</v>
      </c>
      <c r="N435" s="44" t="s">
        <v>56</v>
      </c>
      <c r="O435" s="44" t="s">
        <v>56</v>
      </c>
      <c r="P435" s="44" t="s">
        <v>56</v>
      </c>
      <c r="Q435" s="44" t="s">
        <v>56</v>
      </c>
      <c r="R435" s="43" t="s">
        <v>56</v>
      </c>
      <c r="S435" s="43">
        <f t="shared" si="244"/>
        <v>231</v>
      </c>
      <c r="T435" s="44" t="s">
        <v>56</v>
      </c>
      <c r="U435" s="43">
        <f t="shared" si="242"/>
        <v>231</v>
      </c>
      <c r="V435" s="40"/>
    </row>
    <row r="436" spans="1:22" ht="15" x14ac:dyDescent="0.3">
      <c r="B436" s="41" t="s">
        <v>63</v>
      </c>
      <c r="C436" s="44" t="s">
        <v>56</v>
      </c>
      <c r="D436" s="42">
        <f>SUM(D398,D417)</f>
        <v>398</v>
      </c>
      <c r="E436" s="42">
        <f>SUM(E398,E417)</f>
        <v>0</v>
      </c>
      <c r="F436" s="44" t="s">
        <v>56</v>
      </c>
      <c r="G436" s="42">
        <f>SUM(G398,G417)</f>
        <v>199</v>
      </c>
      <c r="H436" s="43" t="s">
        <v>56</v>
      </c>
      <c r="I436" s="43">
        <f>SUM(C436:G436)</f>
        <v>597</v>
      </c>
      <c r="J436" s="42">
        <f>SUM(J398,J417)</f>
        <v>6184</v>
      </c>
      <c r="K436" s="43">
        <f t="shared" si="248"/>
        <v>6781</v>
      </c>
      <c r="L436" s="39"/>
      <c r="M436" s="44" t="s">
        <v>56</v>
      </c>
      <c r="N436" s="42">
        <f t="shared" ref="N436:Q436" si="250">SUM(N398,N417)</f>
        <v>502</v>
      </c>
      <c r="O436" s="42">
        <f t="shared" si="250"/>
        <v>0</v>
      </c>
      <c r="P436" s="44" t="s">
        <v>56</v>
      </c>
      <c r="Q436" s="42">
        <f t="shared" si="250"/>
        <v>139</v>
      </c>
      <c r="R436" s="43" t="s">
        <v>56</v>
      </c>
      <c r="S436" s="43">
        <f t="shared" si="244"/>
        <v>641</v>
      </c>
      <c r="T436" s="42">
        <f t="shared" ref="T436" si="251">SUM(T398,T417)</f>
        <v>5294</v>
      </c>
      <c r="U436" s="43">
        <f t="shared" si="242"/>
        <v>5935</v>
      </c>
      <c r="V436" s="40"/>
    </row>
    <row r="437" spans="1:22" ht="15" x14ac:dyDescent="0.3">
      <c r="B437" s="41" t="s">
        <v>147</v>
      </c>
      <c r="C437" s="44" t="s">
        <v>56</v>
      </c>
      <c r="D437" s="44" t="s">
        <v>56</v>
      </c>
      <c r="E437" s="44" t="s">
        <v>56</v>
      </c>
      <c r="F437" s="44" t="s">
        <v>56</v>
      </c>
      <c r="G437" s="44" t="s">
        <v>56</v>
      </c>
      <c r="H437" s="43" t="s">
        <v>56</v>
      </c>
      <c r="I437" s="44" t="s">
        <v>56</v>
      </c>
      <c r="J437" s="44" t="s">
        <v>56</v>
      </c>
      <c r="K437" s="44" t="s">
        <v>56</v>
      </c>
      <c r="L437" s="39"/>
      <c r="M437" s="42">
        <f t="shared" ref="M437" si="252">SUM(M399,M418)</f>
        <v>52</v>
      </c>
      <c r="N437" s="44" t="s">
        <v>56</v>
      </c>
      <c r="O437" s="44" t="s">
        <v>56</v>
      </c>
      <c r="P437" s="44" t="s">
        <v>56</v>
      </c>
      <c r="Q437" s="44" t="s">
        <v>56</v>
      </c>
      <c r="R437" s="43" t="s">
        <v>56</v>
      </c>
      <c r="S437" s="43">
        <f t="shared" si="244"/>
        <v>52</v>
      </c>
      <c r="T437" s="44" t="s">
        <v>56</v>
      </c>
      <c r="U437" s="43">
        <f t="shared" si="242"/>
        <v>52</v>
      </c>
      <c r="V437" s="40"/>
    </row>
    <row r="438" spans="1:22" ht="15.5" thickBot="1" x14ac:dyDescent="0.35">
      <c r="B438" s="46" t="s">
        <v>152</v>
      </c>
      <c r="C438" s="43">
        <f>SUM(C422:C437)</f>
        <v>16544</v>
      </c>
      <c r="D438" s="43">
        <f>SUM(D422:D437)</f>
        <v>630</v>
      </c>
      <c r="E438" s="43">
        <f>SUM(E422:E437)</f>
        <v>5</v>
      </c>
      <c r="F438" s="44" t="s">
        <v>56</v>
      </c>
      <c r="G438" s="43">
        <f>SUM(G422:G437)</f>
        <v>4139</v>
      </c>
      <c r="H438" s="43" t="s">
        <v>56</v>
      </c>
      <c r="I438" s="43">
        <f>SUM(C438:G438)</f>
        <v>21318</v>
      </c>
      <c r="J438" s="43">
        <f>SUM(J422:J437)</f>
        <v>11790</v>
      </c>
      <c r="K438" s="43">
        <f t="shared" ref="K438" si="253">SUM(I438:J438)</f>
        <v>33108</v>
      </c>
      <c r="L438" s="39"/>
      <c r="M438" s="43">
        <f t="shared" ref="M438:U438" si="254">SUM(M422:M437)</f>
        <v>13100</v>
      </c>
      <c r="N438" s="43">
        <f t="shared" si="254"/>
        <v>1497</v>
      </c>
      <c r="O438" s="43">
        <f t="shared" si="254"/>
        <v>2</v>
      </c>
      <c r="P438" s="44" t="s">
        <v>56</v>
      </c>
      <c r="Q438" s="43">
        <f t="shared" si="254"/>
        <v>2791</v>
      </c>
      <c r="R438" s="43" t="s">
        <v>56</v>
      </c>
      <c r="S438" s="43">
        <f t="shared" si="254"/>
        <v>17390</v>
      </c>
      <c r="T438" s="43">
        <f t="shared" si="254"/>
        <v>8001</v>
      </c>
      <c r="U438" s="43">
        <f t="shared" si="254"/>
        <v>25391</v>
      </c>
      <c r="V438" s="39"/>
    </row>
    <row r="439" spans="1:22" x14ac:dyDescent="0.25">
      <c r="A439" s="51"/>
      <c r="B439" s="51"/>
      <c r="C439" s="51"/>
      <c r="D439" s="51"/>
      <c r="E439" s="51"/>
      <c r="F439" s="51"/>
      <c r="G439" s="51"/>
      <c r="H439" s="51"/>
      <c r="I439" s="51"/>
      <c r="J439" s="51"/>
      <c r="K439" s="51"/>
      <c r="L439" s="52"/>
      <c r="M439" s="51"/>
      <c r="N439" s="51"/>
      <c r="O439" s="51"/>
      <c r="P439" s="51"/>
      <c r="Q439" s="51"/>
      <c r="R439" s="51"/>
      <c r="S439" s="51"/>
      <c r="T439" s="51"/>
      <c r="U439" s="51"/>
    </row>
    <row r="440" spans="1:22" ht="17.25" customHeight="1" x14ac:dyDescent="0.3">
      <c r="A440" s="36" t="s">
        <v>153</v>
      </c>
      <c r="B440" s="37" t="s">
        <v>154</v>
      </c>
      <c r="C440" s="38"/>
      <c r="D440" s="38"/>
      <c r="E440" s="38"/>
      <c r="F440" s="38"/>
      <c r="G440" s="38"/>
      <c r="H440" s="38"/>
      <c r="I440" s="38"/>
      <c r="J440" s="38"/>
      <c r="K440" s="38"/>
      <c r="L440" s="39"/>
      <c r="M440" s="38"/>
      <c r="N440" s="38"/>
      <c r="O440" s="38"/>
      <c r="P440" s="38"/>
      <c r="Q440" s="38"/>
      <c r="R440" s="38"/>
      <c r="S440" s="38"/>
      <c r="T440" s="38"/>
      <c r="U440" s="38"/>
      <c r="V440" s="40"/>
    </row>
    <row r="441" spans="1:22" ht="15" x14ac:dyDescent="0.3">
      <c r="B441" s="41" t="s">
        <v>155</v>
      </c>
      <c r="C441" s="44" t="s">
        <v>56</v>
      </c>
      <c r="D441" s="42">
        <v>49</v>
      </c>
      <c r="E441" s="42">
        <v>0</v>
      </c>
      <c r="F441" s="44" t="s">
        <v>56</v>
      </c>
      <c r="G441" s="42">
        <v>0</v>
      </c>
      <c r="H441" s="43" t="s">
        <v>56</v>
      </c>
      <c r="I441" s="43">
        <f>SUM(C441:G441)</f>
        <v>49</v>
      </c>
      <c r="J441" s="42">
        <v>727</v>
      </c>
      <c r="K441" s="43">
        <f t="shared" ref="K441:K446" si="255">SUM(I441:J441)</f>
        <v>776</v>
      </c>
      <c r="L441" s="39"/>
      <c r="M441" s="44" t="s">
        <v>56</v>
      </c>
      <c r="N441" s="42">
        <v>0</v>
      </c>
      <c r="O441" s="42">
        <v>0</v>
      </c>
      <c r="P441" s="44" t="s">
        <v>56</v>
      </c>
      <c r="Q441" s="42">
        <v>0</v>
      </c>
      <c r="R441" s="43" t="s">
        <v>56</v>
      </c>
      <c r="S441" s="43">
        <f>SUM(M441:Q441)</f>
        <v>0</v>
      </c>
      <c r="T441" s="42">
        <v>108</v>
      </c>
      <c r="U441" s="43">
        <f>SUM(S441:T441)</f>
        <v>108</v>
      </c>
      <c r="V441" s="39"/>
    </row>
    <row r="442" spans="1:22" ht="15" x14ac:dyDescent="0.3">
      <c r="B442" s="41" t="s">
        <v>112</v>
      </c>
      <c r="C442" s="42">
        <v>2860</v>
      </c>
      <c r="D442" s="54">
        <v>69</v>
      </c>
      <c r="E442" s="44" t="s">
        <v>56</v>
      </c>
      <c r="F442" s="44" t="s">
        <v>56</v>
      </c>
      <c r="G442" s="42">
        <v>517</v>
      </c>
      <c r="H442" s="43" t="s">
        <v>56</v>
      </c>
      <c r="I442" s="43">
        <f>SUM(C442:G442)</f>
        <v>3446</v>
      </c>
      <c r="J442" s="44" t="s">
        <v>56</v>
      </c>
      <c r="K442" s="43">
        <f t="shared" si="255"/>
        <v>3446</v>
      </c>
      <c r="L442" s="39"/>
      <c r="M442" s="54">
        <v>293</v>
      </c>
      <c r="N442" s="54">
        <v>4</v>
      </c>
      <c r="O442" s="44" t="s">
        <v>56</v>
      </c>
      <c r="P442" s="44" t="s">
        <v>56</v>
      </c>
      <c r="Q442" s="42">
        <v>62</v>
      </c>
      <c r="R442" s="43" t="s">
        <v>56</v>
      </c>
      <c r="S442" s="43">
        <f>SUM(M442:Q442)</f>
        <v>359</v>
      </c>
      <c r="T442" s="44" t="s">
        <v>56</v>
      </c>
      <c r="U442" s="43">
        <f>SUM(S442:T442)</f>
        <v>359</v>
      </c>
      <c r="V442" s="39"/>
    </row>
    <row r="443" spans="1:22" ht="15" x14ac:dyDescent="0.3">
      <c r="B443" s="41" t="s">
        <v>144</v>
      </c>
      <c r="C443" s="42">
        <v>2715</v>
      </c>
      <c r="D443" s="42">
        <v>161</v>
      </c>
      <c r="E443" s="44" t="s">
        <v>56</v>
      </c>
      <c r="F443" s="44" t="s">
        <v>56</v>
      </c>
      <c r="G443" s="42">
        <v>539</v>
      </c>
      <c r="H443" s="43" t="s">
        <v>56</v>
      </c>
      <c r="I443" s="43">
        <f>SUM(C443:G443)</f>
        <v>3415</v>
      </c>
      <c r="J443" s="44" t="s">
        <v>56</v>
      </c>
      <c r="K443" s="43">
        <f t="shared" si="255"/>
        <v>3415</v>
      </c>
      <c r="L443" s="39"/>
      <c r="M443" s="42">
        <v>6425</v>
      </c>
      <c r="N443" s="42">
        <v>415</v>
      </c>
      <c r="O443" s="44" t="s">
        <v>56</v>
      </c>
      <c r="P443" s="44" t="s">
        <v>56</v>
      </c>
      <c r="Q443" s="42">
        <v>1465</v>
      </c>
      <c r="R443" s="43" t="s">
        <v>56</v>
      </c>
      <c r="S443" s="43">
        <f>SUM(M443:Q443)</f>
        <v>8305</v>
      </c>
      <c r="T443" s="44" t="s">
        <v>56</v>
      </c>
      <c r="U443" s="43">
        <f t="shared" ref="U443:U456" si="256">SUM(S443:T443)</f>
        <v>8305</v>
      </c>
      <c r="V443" s="39"/>
    </row>
    <row r="444" spans="1:22" ht="15" x14ac:dyDescent="0.3">
      <c r="B444" s="41" t="s">
        <v>93</v>
      </c>
      <c r="C444" s="44" t="s">
        <v>56</v>
      </c>
      <c r="D444" s="44" t="s">
        <v>56</v>
      </c>
      <c r="E444" s="44" t="s">
        <v>56</v>
      </c>
      <c r="F444" s="44" t="s">
        <v>56</v>
      </c>
      <c r="G444" s="44" t="s">
        <v>56</v>
      </c>
      <c r="H444" s="43" t="s">
        <v>56</v>
      </c>
      <c r="I444" s="44" t="s">
        <v>56</v>
      </c>
      <c r="J444" s="54">
        <v>348</v>
      </c>
      <c r="K444" s="43">
        <f t="shared" si="255"/>
        <v>348</v>
      </c>
      <c r="L444" s="39"/>
      <c r="M444" s="44" t="s">
        <v>56</v>
      </c>
      <c r="N444" s="44" t="s">
        <v>56</v>
      </c>
      <c r="O444" s="44" t="s">
        <v>56</v>
      </c>
      <c r="P444" s="44" t="s">
        <v>56</v>
      </c>
      <c r="Q444" s="44" t="s">
        <v>56</v>
      </c>
      <c r="R444" s="43" t="s">
        <v>56</v>
      </c>
      <c r="S444" s="44" t="s">
        <v>56</v>
      </c>
      <c r="T444" s="54">
        <v>59</v>
      </c>
      <c r="U444" s="43">
        <f t="shared" si="256"/>
        <v>59</v>
      </c>
      <c r="V444" s="40"/>
    </row>
    <row r="445" spans="1:22" ht="15" x14ac:dyDescent="0.3">
      <c r="B445" s="41" t="s">
        <v>99</v>
      </c>
      <c r="C445" s="54">
        <v>450</v>
      </c>
      <c r="D445" s="54">
        <v>0</v>
      </c>
      <c r="E445" s="44" t="s">
        <v>56</v>
      </c>
      <c r="F445" s="44" t="s">
        <v>56</v>
      </c>
      <c r="G445" s="54">
        <v>118</v>
      </c>
      <c r="H445" s="43" t="s">
        <v>56</v>
      </c>
      <c r="I445" s="43">
        <f t="shared" ref="I445:I450" si="257">SUM(C445:G445)</f>
        <v>568</v>
      </c>
      <c r="J445" s="44" t="s">
        <v>56</v>
      </c>
      <c r="K445" s="43">
        <f t="shared" si="255"/>
        <v>568</v>
      </c>
      <c r="L445" s="39"/>
      <c r="M445" s="54">
        <v>13</v>
      </c>
      <c r="N445" s="54">
        <v>66</v>
      </c>
      <c r="O445" s="44" t="s">
        <v>56</v>
      </c>
      <c r="P445" s="44" t="s">
        <v>56</v>
      </c>
      <c r="Q445" s="54">
        <v>0</v>
      </c>
      <c r="R445" s="43" t="s">
        <v>56</v>
      </c>
      <c r="S445" s="43">
        <f t="shared" ref="S445:S456" si="258">SUM(M445:Q445)</f>
        <v>79</v>
      </c>
      <c r="T445" s="44" t="s">
        <v>56</v>
      </c>
      <c r="U445" s="43">
        <f t="shared" si="256"/>
        <v>79</v>
      </c>
      <c r="V445" s="40"/>
    </row>
    <row r="446" spans="1:22" ht="15" x14ac:dyDescent="0.3">
      <c r="B446" s="41" t="s">
        <v>156</v>
      </c>
      <c r="C446" s="44" t="s">
        <v>56</v>
      </c>
      <c r="D446" s="42">
        <v>0</v>
      </c>
      <c r="E446" s="42">
        <v>0</v>
      </c>
      <c r="F446" s="44" t="s">
        <v>56</v>
      </c>
      <c r="G446" s="42">
        <v>17</v>
      </c>
      <c r="H446" s="43" t="s">
        <v>56</v>
      </c>
      <c r="I446" s="43">
        <f t="shared" si="257"/>
        <v>17</v>
      </c>
      <c r="J446" s="42">
        <v>36</v>
      </c>
      <c r="K446" s="43">
        <f t="shared" si="255"/>
        <v>53</v>
      </c>
      <c r="L446" s="39"/>
      <c r="M446" s="44" t="s">
        <v>56</v>
      </c>
      <c r="N446" s="42">
        <v>6</v>
      </c>
      <c r="O446" s="42">
        <v>0</v>
      </c>
      <c r="P446" s="44" t="s">
        <v>56</v>
      </c>
      <c r="Q446" s="42">
        <v>0</v>
      </c>
      <c r="R446" s="43" t="s">
        <v>56</v>
      </c>
      <c r="S446" s="43">
        <f t="shared" si="258"/>
        <v>6</v>
      </c>
      <c r="T446" s="42">
        <v>78</v>
      </c>
      <c r="U446" s="43">
        <f t="shared" si="256"/>
        <v>84</v>
      </c>
      <c r="V446" s="39"/>
    </row>
    <row r="447" spans="1:22" ht="15" x14ac:dyDescent="0.3">
      <c r="B447" s="57" t="s">
        <v>157</v>
      </c>
      <c r="C447" s="42">
        <v>670</v>
      </c>
      <c r="D447" s="42">
        <v>2</v>
      </c>
      <c r="E447" s="44" t="s">
        <v>56</v>
      </c>
      <c r="F447" s="44" t="s">
        <v>56</v>
      </c>
      <c r="G447" s="44" t="s">
        <v>56</v>
      </c>
      <c r="H447" s="43" t="s">
        <v>56</v>
      </c>
      <c r="I447" s="43">
        <f t="shared" si="257"/>
        <v>672</v>
      </c>
      <c r="J447" s="44" t="s">
        <v>56</v>
      </c>
      <c r="K447" s="43">
        <f>SUM(I447:J447)</f>
        <v>672</v>
      </c>
      <c r="L447" s="39"/>
      <c r="M447" s="42">
        <v>427</v>
      </c>
      <c r="N447" s="53">
        <v>2</v>
      </c>
      <c r="O447" s="44" t="s">
        <v>56</v>
      </c>
      <c r="P447" s="44" t="s">
        <v>56</v>
      </c>
      <c r="Q447" s="44" t="s">
        <v>56</v>
      </c>
      <c r="R447" s="43" t="s">
        <v>56</v>
      </c>
      <c r="S447" s="43">
        <f t="shared" si="258"/>
        <v>429</v>
      </c>
      <c r="T447" s="44" t="s">
        <v>56</v>
      </c>
      <c r="U447" s="43">
        <f t="shared" si="256"/>
        <v>429</v>
      </c>
      <c r="V447" s="40"/>
    </row>
    <row r="448" spans="1:22" ht="15" x14ac:dyDescent="0.3">
      <c r="B448" s="41" t="s">
        <v>158</v>
      </c>
      <c r="C448" s="42">
        <v>305</v>
      </c>
      <c r="D448" s="42">
        <v>8</v>
      </c>
      <c r="E448" s="44" t="s">
        <v>56</v>
      </c>
      <c r="F448" s="44" t="s">
        <v>56</v>
      </c>
      <c r="G448" s="54">
        <v>1</v>
      </c>
      <c r="H448" s="43" t="s">
        <v>56</v>
      </c>
      <c r="I448" s="43">
        <f t="shared" si="257"/>
        <v>314</v>
      </c>
      <c r="J448" s="44" t="s">
        <v>56</v>
      </c>
      <c r="K448" s="43">
        <f>SUM(I448:J448)</f>
        <v>314</v>
      </c>
      <c r="L448" s="39"/>
      <c r="M448" s="42">
        <v>67</v>
      </c>
      <c r="N448" s="53">
        <v>15</v>
      </c>
      <c r="O448" s="44" t="s">
        <v>56</v>
      </c>
      <c r="P448" s="44" t="s">
        <v>56</v>
      </c>
      <c r="Q448" s="54">
        <v>0</v>
      </c>
      <c r="R448" s="43" t="s">
        <v>56</v>
      </c>
      <c r="S448" s="43">
        <f t="shared" si="258"/>
        <v>82</v>
      </c>
      <c r="T448" s="44" t="s">
        <v>56</v>
      </c>
      <c r="U448" s="43">
        <f t="shared" si="256"/>
        <v>82</v>
      </c>
      <c r="V448" s="40"/>
    </row>
    <row r="449" spans="1:22" ht="15" x14ac:dyDescent="0.3">
      <c r="B449" s="41" t="s">
        <v>58</v>
      </c>
      <c r="C449" s="44" t="s">
        <v>56</v>
      </c>
      <c r="D449" s="42">
        <v>0</v>
      </c>
      <c r="E449" s="42">
        <v>0</v>
      </c>
      <c r="F449" s="44" t="s">
        <v>56</v>
      </c>
      <c r="G449" s="42">
        <v>0</v>
      </c>
      <c r="H449" s="43" t="s">
        <v>56</v>
      </c>
      <c r="I449" s="43">
        <f t="shared" si="257"/>
        <v>0</v>
      </c>
      <c r="J449" s="42">
        <v>32</v>
      </c>
      <c r="K449" s="43">
        <f>SUM(I449:J449)</f>
        <v>32</v>
      </c>
      <c r="L449" s="39"/>
      <c r="M449" s="44" t="s">
        <v>56</v>
      </c>
      <c r="N449" s="42">
        <v>35</v>
      </c>
      <c r="O449" s="42">
        <v>0</v>
      </c>
      <c r="P449" s="44" t="s">
        <v>56</v>
      </c>
      <c r="Q449" s="42">
        <v>5</v>
      </c>
      <c r="R449" s="43" t="s">
        <v>56</v>
      </c>
      <c r="S449" s="43">
        <f t="shared" si="258"/>
        <v>40</v>
      </c>
      <c r="T449" s="42">
        <v>1660</v>
      </c>
      <c r="U449" s="43">
        <f t="shared" si="256"/>
        <v>1700</v>
      </c>
      <c r="V449" s="39"/>
    </row>
    <row r="450" spans="1:22" ht="15" x14ac:dyDescent="0.3">
      <c r="B450" s="57" t="s">
        <v>159</v>
      </c>
      <c r="C450" s="42">
        <v>99</v>
      </c>
      <c r="D450" s="44" t="s">
        <v>56</v>
      </c>
      <c r="E450" s="44" t="s">
        <v>56</v>
      </c>
      <c r="F450" s="44" t="s">
        <v>56</v>
      </c>
      <c r="G450" s="44" t="s">
        <v>56</v>
      </c>
      <c r="H450" s="43" t="s">
        <v>56</v>
      </c>
      <c r="I450" s="43">
        <f t="shared" si="257"/>
        <v>99</v>
      </c>
      <c r="J450" s="44" t="s">
        <v>56</v>
      </c>
      <c r="K450" s="43">
        <f>SUM(I450:J450)</f>
        <v>99</v>
      </c>
      <c r="L450" s="39"/>
      <c r="M450" s="42">
        <v>80</v>
      </c>
      <c r="N450" s="44" t="s">
        <v>56</v>
      </c>
      <c r="O450" s="44" t="s">
        <v>56</v>
      </c>
      <c r="P450" s="44" t="s">
        <v>56</v>
      </c>
      <c r="Q450" s="44" t="s">
        <v>56</v>
      </c>
      <c r="R450" s="43" t="s">
        <v>56</v>
      </c>
      <c r="S450" s="43">
        <f t="shared" si="258"/>
        <v>80</v>
      </c>
      <c r="T450" s="44" t="s">
        <v>56</v>
      </c>
      <c r="U450" s="43">
        <f t="shared" si="256"/>
        <v>80</v>
      </c>
      <c r="V450" s="40"/>
    </row>
    <row r="451" spans="1:22" ht="15" x14ac:dyDescent="0.3">
      <c r="B451" s="41" t="s">
        <v>160</v>
      </c>
      <c r="C451" s="44" t="s">
        <v>56</v>
      </c>
      <c r="D451" s="44" t="s">
        <v>56</v>
      </c>
      <c r="E451" s="44" t="s">
        <v>56</v>
      </c>
      <c r="F451" s="44" t="s">
        <v>56</v>
      </c>
      <c r="G451" s="44" t="s">
        <v>56</v>
      </c>
      <c r="H451" s="43" t="s">
        <v>56</v>
      </c>
      <c r="I451" s="43" t="s">
        <v>56</v>
      </c>
      <c r="J451" s="44" t="s">
        <v>56</v>
      </c>
      <c r="K451" s="43" t="s">
        <v>56</v>
      </c>
      <c r="L451" s="39"/>
      <c r="M451" s="44" t="s">
        <v>56</v>
      </c>
      <c r="N451" s="44" t="s">
        <v>56</v>
      </c>
      <c r="O451" s="44" t="s">
        <v>56</v>
      </c>
      <c r="P451" s="44" t="s">
        <v>56</v>
      </c>
      <c r="Q451" s="42">
        <v>480</v>
      </c>
      <c r="R451" s="43" t="s">
        <v>56</v>
      </c>
      <c r="S451" s="43">
        <f t="shared" si="258"/>
        <v>480</v>
      </c>
      <c r="T451" s="44" t="s">
        <v>56</v>
      </c>
      <c r="U451" s="43">
        <f t="shared" si="256"/>
        <v>480</v>
      </c>
      <c r="V451" s="40"/>
    </row>
    <row r="452" spans="1:22" ht="15" x14ac:dyDescent="0.3">
      <c r="B452" s="41" t="s">
        <v>146</v>
      </c>
      <c r="C452" s="44" t="s">
        <v>56</v>
      </c>
      <c r="D452" s="42">
        <v>39</v>
      </c>
      <c r="E452" s="42">
        <v>0</v>
      </c>
      <c r="F452" s="44" t="s">
        <v>56</v>
      </c>
      <c r="G452" s="42">
        <v>8</v>
      </c>
      <c r="H452" s="43" t="s">
        <v>56</v>
      </c>
      <c r="I452" s="43">
        <f t="shared" ref="I452:I457" si="259">SUM(C452:G452)</f>
        <v>47</v>
      </c>
      <c r="J452" s="44" t="s">
        <v>56</v>
      </c>
      <c r="K452" s="43">
        <f t="shared" ref="K452:K457" si="260">SUM(I452:J452)</f>
        <v>47</v>
      </c>
      <c r="L452" s="39"/>
      <c r="M452" s="44" t="s">
        <v>56</v>
      </c>
      <c r="N452" s="42">
        <v>296</v>
      </c>
      <c r="O452" s="42">
        <v>0</v>
      </c>
      <c r="P452" s="44" t="s">
        <v>56</v>
      </c>
      <c r="Q452" s="42">
        <v>118</v>
      </c>
      <c r="R452" s="43" t="s">
        <v>56</v>
      </c>
      <c r="S452" s="43">
        <f t="shared" si="258"/>
        <v>414</v>
      </c>
      <c r="T452" s="44" t="s">
        <v>56</v>
      </c>
      <c r="U452" s="43">
        <f t="shared" si="256"/>
        <v>414</v>
      </c>
      <c r="V452" s="39"/>
    </row>
    <row r="453" spans="1:22" ht="15" x14ac:dyDescent="0.3">
      <c r="B453" s="41" t="s">
        <v>161</v>
      </c>
      <c r="C453" s="44" t="s">
        <v>56</v>
      </c>
      <c r="D453" s="42">
        <v>370</v>
      </c>
      <c r="E453" s="54">
        <v>0</v>
      </c>
      <c r="F453" s="44" t="s">
        <v>56</v>
      </c>
      <c r="G453" s="42">
        <v>42</v>
      </c>
      <c r="H453" s="43" t="s">
        <v>56</v>
      </c>
      <c r="I453" s="43">
        <f t="shared" si="259"/>
        <v>412</v>
      </c>
      <c r="J453" s="42">
        <v>2083</v>
      </c>
      <c r="K453" s="43">
        <f t="shared" si="260"/>
        <v>2495</v>
      </c>
      <c r="L453" s="39"/>
      <c r="M453" s="44" t="s">
        <v>56</v>
      </c>
      <c r="N453" s="42">
        <v>26</v>
      </c>
      <c r="O453" s="54">
        <v>0</v>
      </c>
      <c r="P453" s="44" t="s">
        <v>56</v>
      </c>
      <c r="Q453" s="42">
        <v>11</v>
      </c>
      <c r="R453" s="43" t="s">
        <v>56</v>
      </c>
      <c r="S453" s="43">
        <f t="shared" si="258"/>
        <v>37</v>
      </c>
      <c r="T453" s="42">
        <v>1777</v>
      </c>
      <c r="U453" s="43">
        <f t="shared" si="256"/>
        <v>1814</v>
      </c>
      <c r="V453" s="39"/>
    </row>
    <row r="454" spans="1:22" ht="15" x14ac:dyDescent="0.3">
      <c r="B454" s="41" t="s">
        <v>88</v>
      </c>
      <c r="C454" s="54">
        <v>54</v>
      </c>
      <c r="D454" s="44" t="s">
        <v>56</v>
      </c>
      <c r="E454" s="44" t="s">
        <v>56</v>
      </c>
      <c r="F454" s="44" t="s">
        <v>56</v>
      </c>
      <c r="G454" s="44" t="s">
        <v>56</v>
      </c>
      <c r="H454" s="43" t="s">
        <v>56</v>
      </c>
      <c r="I454" s="43">
        <f t="shared" si="259"/>
        <v>54</v>
      </c>
      <c r="J454" s="44" t="s">
        <v>56</v>
      </c>
      <c r="K454" s="43">
        <f t="shared" si="260"/>
        <v>54</v>
      </c>
      <c r="L454" s="39"/>
      <c r="M454" s="54">
        <v>11</v>
      </c>
      <c r="N454" s="44" t="s">
        <v>56</v>
      </c>
      <c r="O454" s="44" t="s">
        <v>56</v>
      </c>
      <c r="P454" s="44" t="s">
        <v>56</v>
      </c>
      <c r="Q454" s="44" t="s">
        <v>56</v>
      </c>
      <c r="R454" s="43" t="s">
        <v>56</v>
      </c>
      <c r="S454" s="43">
        <f t="shared" si="258"/>
        <v>11</v>
      </c>
      <c r="T454" s="44" t="s">
        <v>56</v>
      </c>
      <c r="U454" s="43">
        <f t="shared" si="256"/>
        <v>11</v>
      </c>
      <c r="V454" s="40"/>
    </row>
    <row r="455" spans="1:22" ht="15" x14ac:dyDescent="0.3">
      <c r="B455" s="41" t="s">
        <v>117</v>
      </c>
      <c r="C455" s="53">
        <v>227</v>
      </c>
      <c r="D455" s="44" t="s">
        <v>56</v>
      </c>
      <c r="E455" s="44" t="s">
        <v>56</v>
      </c>
      <c r="F455" s="44" t="s">
        <v>56</v>
      </c>
      <c r="G455" s="44" t="s">
        <v>56</v>
      </c>
      <c r="H455" s="43" t="s">
        <v>56</v>
      </c>
      <c r="I455" s="43">
        <f t="shared" si="259"/>
        <v>227</v>
      </c>
      <c r="J455" s="44" t="s">
        <v>56</v>
      </c>
      <c r="K455" s="43">
        <f t="shared" si="260"/>
        <v>227</v>
      </c>
      <c r="L455" s="39"/>
      <c r="M455" s="53">
        <v>88</v>
      </c>
      <c r="N455" s="44" t="s">
        <v>56</v>
      </c>
      <c r="O455" s="44" t="s">
        <v>56</v>
      </c>
      <c r="P455" s="44" t="s">
        <v>56</v>
      </c>
      <c r="Q455" s="44" t="s">
        <v>56</v>
      </c>
      <c r="R455" s="43" t="s">
        <v>56</v>
      </c>
      <c r="S455" s="43">
        <f t="shared" si="258"/>
        <v>88</v>
      </c>
      <c r="T455" s="44" t="s">
        <v>56</v>
      </c>
      <c r="U455" s="43">
        <f t="shared" si="256"/>
        <v>88</v>
      </c>
      <c r="V455" s="40"/>
    </row>
    <row r="456" spans="1:22" ht="15" x14ac:dyDescent="0.3">
      <c r="B456" s="57" t="s">
        <v>162</v>
      </c>
      <c r="C456" s="42">
        <v>107</v>
      </c>
      <c r="D456" s="44" t="s">
        <v>56</v>
      </c>
      <c r="E456" s="44" t="s">
        <v>56</v>
      </c>
      <c r="F456" s="44" t="s">
        <v>56</v>
      </c>
      <c r="G456" s="44" t="s">
        <v>56</v>
      </c>
      <c r="H456" s="43" t="s">
        <v>56</v>
      </c>
      <c r="I456" s="43">
        <f t="shared" si="259"/>
        <v>107</v>
      </c>
      <c r="J456" s="44" t="s">
        <v>56</v>
      </c>
      <c r="K456" s="43">
        <f t="shared" si="260"/>
        <v>107</v>
      </c>
      <c r="L456" s="39"/>
      <c r="M456" s="42">
        <v>43</v>
      </c>
      <c r="N456" s="44" t="s">
        <v>56</v>
      </c>
      <c r="O456" s="44" t="s">
        <v>56</v>
      </c>
      <c r="P456" s="44" t="s">
        <v>56</v>
      </c>
      <c r="Q456" s="44" t="s">
        <v>56</v>
      </c>
      <c r="R456" s="43" t="s">
        <v>56</v>
      </c>
      <c r="S456" s="43">
        <f t="shared" si="258"/>
        <v>43</v>
      </c>
      <c r="T456" s="44" t="s">
        <v>56</v>
      </c>
      <c r="U456" s="43">
        <f t="shared" si="256"/>
        <v>43</v>
      </c>
      <c r="V456" s="40"/>
    </row>
    <row r="457" spans="1:22" ht="15" x14ac:dyDescent="0.3">
      <c r="B457" s="46" t="s">
        <v>163</v>
      </c>
      <c r="C457" s="43">
        <f>SUM(C441:C456)</f>
        <v>7487</v>
      </c>
      <c r="D457" s="43">
        <f>SUM(D441:D456)</f>
        <v>698</v>
      </c>
      <c r="E457" s="43">
        <f>SUM(E441:E456)</f>
        <v>0</v>
      </c>
      <c r="F457" s="44" t="s">
        <v>56</v>
      </c>
      <c r="G457" s="43">
        <f>SUM(G441:G456)</f>
        <v>1242</v>
      </c>
      <c r="H457" s="43" t="s">
        <v>56</v>
      </c>
      <c r="I457" s="43">
        <f t="shared" si="259"/>
        <v>9427</v>
      </c>
      <c r="J457" s="43">
        <f>SUM(J441:J456)</f>
        <v>3226</v>
      </c>
      <c r="K457" s="43">
        <f t="shared" si="260"/>
        <v>12653</v>
      </c>
      <c r="L457" s="39"/>
      <c r="M457" s="43">
        <f t="shared" ref="M457:U457" si="261">SUM(M441:M456)</f>
        <v>7447</v>
      </c>
      <c r="N457" s="43">
        <f t="shared" si="261"/>
        <v>865</v>
      </c>
      <c r="O457" s="43">
        <f t="shared" si="261"/>
        <v>0</v>
      </c>
      <c r="P457" s="44" t="s">
        <v>56</v>
      </c>
      <c r="Q457" s="43">
        <f t="shared" si="261"/>
        <v>2141</v>
      </c>
      <c r="R457" s="43" t="s">
        <v>56</v>
      </c>
      <c r="S457" s="43">
        <f t="shared" si="261"/>
        <v>10453</v>
      </c>
      <c r="T457" s="43">
        <f t="shared" si="261"/>
        <v>3682</v>
      </c>
      <c r="U457" s="43">
        <f t="shared" si="261"/>
        <v>14135</v>
      </c>
      <c r="V457" s="39"/>
    </row>
    <row r="458" spans="1:22" ht="15" x14ac:dyDescent="0.3">
      <c r="B458" s="46"/>
      <c r="C458" s="43"/>
      <c r="D458" s="43"/>
      <c r="E458" s="43"/>
      <c r="F458" s="43"/>
      <c r="G458" s="43"/>
      <c r="H458" s="43"/>
      <c r="I458" s="43"/>
      <c r="J458" s="43"/>
      <c r="K458" s="43"/>
      <c r="L458" s="39"/>
      <c r="M458" s="43"/>
      <c r="N458" s="43"/>
      <c r="O458" s="43"/>
      <c r="P458" s="43"/>
      <c r="Q458" s="43"/>
      <c r="R458" s="43"/>
      <c r="S458" s="43"/>
      <c r="T458" s="43"/>
      <c r="U458" s="43"/>
      <c r="V458" s="40"/>
    </row>
    <row r="459" spans="1:22" ht="17.25" customHeight="1" x14ac:dyDescent="0.3">
      <c r="A459" s="36"/>
      <c r="B459" s="37" t="s">
        <v>164</v>
      </c>
      <c r="C459" s="38"/>
      <c r="D459" s="38"/>
      <c r="E459" s="38"/>
      <c r="F459" s="38"/>
      <c r="G459" s="38"/>
      <c r="H459" s="38"/>
      <c r="I459" s="38"/>
      <c r="J459" s="38"/>
      <c r="K459" s="38"/>
      <c r="L459" s="39"/>
      <c r="M459" s="38"/>
      <c r="N459" s="38"/>
      <c r="O459" s="38"/>
      <c r="P459" s="38"/>
      <c r="Q459" s="38"/>
      <c r="R459" s="38"/>
      <c r="S459" s="38"/>
      <c r="T459" s="38"/>
      <c r="U459" s="38"/>
    </row>
    <row r="460" spans="1:22" ht="15" x14ac:dyDescent="0.3">
      <c r="B460" s="41" t="s">
        <v>155</v>
      </c>
      <c r="C460" s="44" t="s">
        <v>56</v>
      </c>
      <c r="D460" s="42">
        <v>50</v>
      </c>
      <c r="E460" s="42">
        <v>21</v>
      </c>
      <c r="F460" s="44" t="s">
        <v>56</v>
      </c>
      <c r="G460" s="42">
        <v>0</v>
      </c>
      <c r="H460" s="43" t="s">
        <v>56</v>
      </c>
      <c r="I460" s="43">
        <f>SUM(C460:G460)</f>
        <v>71</v>
      </c>
      <c r="J460" s="42">
        <v>616</v>
      </c>
      <c r="K460" s="43">
        <f t="shared" ref="K460:K467" si="262">SUM(I460:J460)</f>
        <v>687</v>
      </c>
      <c r="L460" s="39"/>
      <c r="M460" s="44" t="s">
        <v>56</v>
      </c>
      <c r="N460" s="42">
        <v>8</v>
      </c>
      <c r="O460" s="42">
        <v>0</v>
      </c>
      <c r="P460" s="44" t="s">
        <v>56</v>
      </c>
      <c r="Q460" s="42">
        <v>5</v>
      </c>
      <c r="R460" s="43" t="s">
        <v>56</v>
      </c>
      <c r="S460" s="43">
        <f>SUM(M460:Q460)</f>
        <v>13</v>
      </c>
      <c r="T460" s="42">
        <v>246</v>
      </c>
      <c r="U460" s="43">
        <f>SUM(S460:T460)</f>
        <v>259</v>
      </c>
    </row>
    <row r="461" spans="1:22" ht="15" x14ac:dyDescent="0.3">
      <c r="B461" s="41" t="s">
        <v>112</v>
      </c>
      <c r="C461" s="42">
        <v>5994</v>
      </c>
      <c r="D461" s="54">
        <v>133</v>
      </c>
      <c r="E461" s="44" t="s">
        <v>56</v>
      </c>
      <c r="F461" s="44" t="s">
        <v>56</v>
      </c>
      <c r="G461" s="42">
        <v>821</v>
      </c>
      <c r="H461" s="43" t="s">
        <v>56</v>
      </c>
      <c r="I461" s="43">
        <f>SUM(C461:G461)</f>
        <v>6948</v>
      </c>
      <c r="J461" s="44" t="s">
        <v>56</v>
      </c>
      <c r="K461" s="43">
        <f t="shared" si="262"/>
        <v>6948</v>
      </c>
      <c r="L461" s="39"/>
      <c r="M461" s="42">
        <v>1396</v>
      </c>
      <c r="N461" s="54">
        <v>72</v>
      </c>
      <c r="O461" s="44" t="s">
        <v>56</v>
      </c>
      <c r="P461" s="44" t="s">
        <v>56</v>
      </c>
      <c r="Q461" s="42">
        <v>239</v>
      </c>
      <c r="R461" s="43" t="s">
        <v>56</v>
      </c>
      <c r="S461" s="43">
        <f>SUM(M461:Q461)</f>
        <v>1707</v>
      </c>
      <c r="T461" s="44" t="s">
        <v>56</v>
      </c>
      <c r="U461" s="43">
        <f>SUM(S461:T461)</f>
        <v>1707</v>
      </c>
      <c r="V461"/>
    </row>
    <row r="462" spans="1:22" ht="15" x14ac:dyDescent="0.3">
      <c r="B462" s="41" t="s">
        <v>144</v>
      </c>
      <c r="C462" s="42">
        <f>1503</f>
        <v>1503</v>
      </c>
      <c r="D462" s="42">
        <v>172</v>
      </c>
      <c r="E462" s="44" t="s">
        <v>56</v>
      </c>
      <c r="F462" s="44" t="s">
        <v>56</v>
      </c>
      <c r="G462" s="42">
        <f>394</f>
        <v>394</v>
      </c>
      <c r="H462" s="43" t="s">
        <v>56</v>
      </c>
      <c r="I462" s="43">
        <f>SUM(C462:G462)</f>
        <v>2069</v>
      </c>
      <c r="J462" s="44" t="s">
        <v>56</v>
      </c>
      <c r="K462" s="43">
        <f t="shared" si="262"/>
        <v>2069</v>
      </c>
      <c r="L462" s="39"/>
      <c r="M462" s="42">
        <v>18935</v>
      </c>
      <c r="N462" s="42">
        <v>1275</v>
      </c>
      <c r="O462" s="44" t="s">
        <v>56</v>
      </c>
      <c r="P462" s="44" t="s">
        <v>56</v>
      </c>
      <c r="Q462" s="42">
        <v>4072</v>
      </c>
      <c r="R462" s="43" t="s">
        <v>56</v>
      </c>
      <c r="S462" s="43">
        <f>SUM(M462:Q462)</f>
        <v>24282</v>
      </c>
      <c r="T462" s="44" t="s">
        <v>56</v>
      </c>
      <c r="U462" s="43">
        <f t="shared" ref="U462:U477" si="263">SUM(S462:T462)</f>
        <v>24282</v>
      </c>
      <c r="V462"/>
    </row>
    <row r="463" spans="1:22" ht="15" x14ac:dyDescent="0.3">
      <c r="B463" s="41" t="s">
        <v>165</v>
      </c>
      <c r="C463" s="42">
        <v>4983</v>
      </c>
      <c r="D463" s="42">
        <v>0</v>
      </c>
      <c r="E463" s="44" t="s">
        <v>56</v>
      </c>
      <c r="F463" s="44" t="s">
        <v>56</v>
      </c>
      <c r="G463" s="42">
        <v>781</v>
      </c>
      <c r="H463" s="43" t="s">
        <v>56</v>
      </c>
      <c r="I463" s="43">
        <f>SUM(C463:G463)</f>
        <v>5764</v>
      </c>
      <c r="J463" s="44" t="s">
        <v>56</v>
      </c>
      <c r="K463" s="43">
        <f t="shared" si="262"/>
        <v>5764</v>
      </c>
      <c r="L463" s="39"/>
      <c r="M463" s="42">
        <v>0</v>
      </c>
      <c r="N463" s="42">
        <v>0</v>
      </c>
      <c r="O463" s="44" t="s">
        <v>56</v>
      </c>
      <c r="P463" s="44" t="s">
        <v>56</v>
      </c>
      <c r="Q463" s="42">
        <v>0</v>
      </c>
      <c r="R463" s="43" t="s">
        <v>56</v>
      </c>
      <c r="S463" s="43">
        <f>SUM(M463:Q463)</f>
        <v>0</v>
      </c>
      <c r="T463" s="44" t="s">
        <v>56</v>
      </c>
      <c r="U463" s="43">
        <f t="shared" si="263"/>
        <v>0</v>
      </c>
      <c r="V463"/>
    </row>
    <row r="464" spans="1:22" ht="15" x14ac:dyDescent="0.3">
      <c r="B464" s="41" t="s">
        <v>93</v>
      </c>
      <c r="C464" s="44" t="s">
        <v>56</v>
      </c>
      <c r="D464" s="44" t="s">
        <v>56</v>
      </c>
      <c r="E464" s="44" t="s">
        <v>56</v>
      </c>
      <c r="F464" s="44" t="s">
        <v>56</v>
      </c>
      <c r="G464" s="44" t="s">
        <v>56</v>
      </c>
      <c r="H464" s="43" t="s">
        <v>56</v>
      </c>
      <c r="I464" s="44" t="s">
        <v>56</v>
      </c>
      <c r="J464" s="38">
        <v>1880</v>
      </c>
      <c r="K464" s="43">
        <f>SUM(I464:J464)</f>
        <v>1880</v>
      </c>
      <c r="L464" s="39"/>
      <c r="M464" s="44" t="s">
        <v>56</v>
      </c>
      <c r="N464" s="44" t="s">
        <v>56</v>
      </c>
      <c r="O464" s="44" t="s">
        <v>56</v>
      </c>
      <c r="P464" s="44" t="s">
        <v>56</v>
      </c>
      <c r="Q464" s="44" t="s">
        <v>56</v>
      </c>
      <c r="R464" s="43" t="s">
        <v>56</v>
      </c>
      <c r="S464" s="44" t="s">
        <v>56</v>
      </c>
      <c r="T464" s="54">
        <v>84</v>
      </c>
      <c r="U464" s="43">
        <f>SUM(S464:T464)</f>
        <v>84</v>
      </c>
      <c r="V464"/>
    </row>
    <row r="465" spans="2:22" ht="15" x14ac:dyDescent="0.3">
      <c r="B465" s="41" t="s">
        <v>136</v>
      </c>
      <c r="C465" s="44" t="s">
        <v>56</v>
      </c>
      <c r="D465" s="54">
        <v>0</v>
      </c>
      <c r="E465" s="54">
        <v>0</v>
      </c>
      <c r="F465" s="44" t="s">
        <v>56</v>
      </c>
      <c r="G465" s="54">
        <v>0</v>
      </c>
      <c r="H465" s="43" t="s">
        <v>56</v>
      </c>
      <c r="I465" s="43">
        <f t="shared" ref="I465:I471" si="264">SUM(C465:G465)</f>
        <v>0</v>
      </c>
      <c r="J465" s="54">
        <v>22</v>
      </c>
      <c r="K465" s="43">
        <f>SUM(I465:J465)</f>
        <v>22</v>
      </c>
      <c r="L465" s="39"/>
      <c r="M465" s="44" t="s">
        <v>56</v>
      </c>
      <c r="N465" s="54">
        <v>0</v>
      </c>
      <c r="O465" s="54">
        <v>0</v>
      </c>
      <c r="P465" s="44" t="s">
        <v>56</v>
      </c>
      <c r="Q465" s="54">
        <v>0</v>
      </c>
      <c r="R465" s="43" t="s">
        <v>56</v>
      </c>
      <c r="S465" s="43">
        <f t="shared" ref="S465:S477" si="265">SUM(M465:Q465)</f>
        <v>0</v>
      </c>
      <c r="T465" s="54">
        <v>0</v>
      </c>
      <c r="U465" s="43">
        <f>SUM(S465:T465)</f>
        <v>0</v>
      </c>
      <c r="V465"/>
    </row>
    <row r="466" spans="2:22" ht="15" x14ac:dyDescent="0.3">
      <c r="B466" s="41" t="s">
        <v>99</v>
      </c>
      <c r="C466" s="54">
        <v>476</v>
      </c>
      <c r="D466" s="54">
        <v>160</v>
      </c>
      <c r="E466" s="44" t="s">
        <v>56</v>
      </c>
      <c r="F466" s="44" t="s">
        <v>56</v>
      </c>
      <c r="G466" s="54">
        <v>34</v>
      </c>
      <c r="H466" s="43" t="s">
        <v>56</v>
      </c>
      <c r="I466" s="43">
        <f t="shared" si="264"/>
        <v>670</v>
      </c>
      <c r="J466" s="44" t="s">
        <v>56</v>
      </c>
      <c r="K466" s="43">
        <f t="shared" si="262"/>
        <v>670</v>
      </c>
      <c r="L466" s="39"/>
      <c r="M466" s="54">
        <v>327</v>
      </c>
      <c r="N466" s="54">
        <v>0</v>
      </c>
      <c r="O466" s="44" t="s">
        <v>56</v>
      </c>
      <c r="P466" s="44" t="s">
        <v>56</v>
      </c>
      <c r="Q466" s="54">
        <v>20</v>
      </c>
      <c r="R466" s="43" t="s">
        <v>56</v>
      </c>
      <c r="S466" s="43">
        <f t="shared" si="265"/>
        <v>347</v>
      </c>
      <c r="T466" s="44" t="s">
        <v>56</v>
      </c>
      <c r="U466" s="43">
        <f t="shared" si="263"/>
        <v>347</v>
      </c>
      <c r="V466"/>
    </row>
    <row r="467" spans="2:22" ht="15" x14ac:dyDescent="0.3">
      <c r="B467" s="41" t="s">
        <v>156</v>
      </c>
      <c r="C467" s="44" t="s">
        <v>56</v>
      </c>
      <c r="D467" s="42">
        <v>2</v>
      </c>
      <c r="E467" s="42">
        <v>0</v>
      </c>
      <c r="F467" s="44" t="s">
        <v>56</v>
      </c>
      <c r="G467" s="42">
        <v>0</v>
      </c>
      <c r="H467" s="43" t="s">
        <v>56</v>
      </c>
      <c r="I467" s="43">
        <f t="shared" si="264"/>
        <v>2</v>
      </c>
      <c r="J467" s="42">
        <v>716</v>
      </c>
      <c r="K467" s="43">
        <f t="shared" si="262"/>
        <v>718</v>
      </c>
      <c r="L467" s="39"/>
      <c r="M467" s="44" t="s">
        <v>56</v>
      </c>
      <c r="N467" s="42">
        <v>2</v>
      </c>
      <c r="O467" s="42">
        <v>0</v>
      </c>
      <c r="P467" s="44" t="s">
        <v>56</v>
      </c>
      <c r="Q467" s="42">
        <v>17</v>
      </c>
      <c r="R467" s="43" t="s">
        <v>56</v>
      </c>
      <c r="S467" s="43">
        <f t="shared" si="265"/>
        <v>19</v>
      </c>
      <c r="T467" s="42">
        <v>79</v>
      </c>
      <c r="U467" s="43">
        <f t="shared" si="263"/>
        <v>98</v>
      </c>
      <c r="V467"/>
    </row>
    <row r="468" spans="2:22" ht="15" x14ac:dyDescent="0.3">
      <c r="B468" s="57" t="s">
        <v>157</v>
      </c>
      <c r="C468" s="42">
        <v>664</v>
      </c>
      <c r="D468" s="42">
        <v>0</v>
      </c>
      <c r="E468" s="44" t="s">
        <v>56</v>
      </c>
      <c r="F468" s="44" t="s">
        <v>56</v>
      </c>
      <c r="G468" s="44" t="s">
        <v>56</v>
      </c>
      <c r="H468" s="43" t="s">
        <v>56</v>
      </c>
      <c r="I468" s="43">
        <f t="shared" si="264"/>
        <v>664</v>
      </c>
      <c r="J468" s="44" t="s">
        <v>56</v>
      </c>
      <c r="K468" s="43">
        <f>SUM(I468:J468)</f>
        <v>664</v>
      </c>
      <c r="L468" s="39"/>
      <c r="M468" s="42">
        <v>1091</v>
      </c>
      <c r="N468" s="53">
        <v>0</v>
      </c>
      <c r="O468" s="44" t="s">
        <v>56</v>
      </c>
      <c r="P468" s="44" t="s">
        <v>56</v>
      </c>
      <c r="Q468" s="44" t="s">
        <v>56</v>
      </c>
      <c r="R468" s="43" t="s">
        <v>56</v>
      </c>
      <c r="S468" s="43">
        <f t="shared" si="265"/>
        <v>1091</v>
      </c>
      <c r="T468" s="44" t="s">
        <v>56</v>
      </c>
      <c r="U468" s="43">
        <f t="shared" si="263"/>
        <v>1091</v>
      </c>
      <c r="V468"/>
    </row>
    <row r="469" spans="2:22" ht="15" x14ac:dyDescent="0.3">
      <c r="B469" s="41" t="s">
        <v>158</v>
      </c>
      <c r="C469" s="42">
        <v>339</v>
      </c>
      <c r="D469" s="42">
        <v>3</v>
      </c>
      <c r="E469" s="44" t="s">
        <v>56</v>
      </c>
      <c r="F469" s="44" t="s">
        <v>56</v>
      </c>
      <c r="G469" s="54">
        <v>0</v>
      </c>
      <c r="H469" s="43" t="s">
        <v>56</v>
      </c>
      <c r="I469" s="43">
        <f t="shared" si="264"/>
        <v>342</v>
      </c>
      <c r="J469" s="44" t="s">
        <v>56</v>
      </c>
      <c r="K469" s="43">
        <f>SUM(I469:J469)</f>
        <v>342</v>
      </c>
      <c r="L469" s="39"/>
      <c r="M469" s="42">
        <v>626</v>
      </c>
      <c r="N469" s="53">
        <v>4</v>
      </c>
      <c r="O469" s="44" t="s">
        <v>56</v>
      </c>
      <c r="P469" s="44" t="s">
        <v>56</v>
      </c>
      <c r="Q469" s="54">
        <v>1</v>
      </c>
      <c r="R469" s="43" t="s">
        <v>56</v>
      </c>
      <c r="S469" s="43">
        <f t="shared" si="265"/>
        <v>631</v>
      </c>
      <c r="T469" s="44" t="s">
        <v>56</v>
      </c>
      <c r="U469" s="43">
        <f t="shared" si="263"/>
        <v>631</v>
      </c>
      <c r="V469"/>
    </row>
    <row r="470" spans="2:22" ht="15" x14ac:dyDescent="0.3">
      <c r="B470" s="41" t="s">
        <v>58</v>
      </c>
      <c r="C470" s="44" t="s">
        <v>56</v>
      </c>
      <c r="D470" s="42">
        <v>0</v>
      </c>
      <c r="E470" s="42">
        <v>0</v>
      </c>
      <c r="F470" s="44" t="s">
        <v>56</v>
      </c>
      <c r="G470" s="42">
        <v>0</v>
      </c>
      <c r="H470" s="43" t="s">
        <v>56</v>
      </c>
      <c r="I470" s="43">
        <f t="shared" si="264"/>
        <v>0</v>
      </c>
      <c r="J470" s="42">
        <v>21</v>
      </c>
      <c r="K470" s="43">
        <f>SUM(I470:J470)</f>
        <v>21</v>
      </c>
      <c r="L470" s="39"/>
      <c r="M470" s="44" t="s">
        <v>56</v>
      </c>
      <c r="N470" s="42">
        <v>46</v>
      </c>
      <c r="O470" s="42">
        <v>14</v>
      </c>
      <c r="P470" s="44" t="s">
        <v>56</v>
      </c>
      <c r="Q470" s="42">
        <v>9</v>
      </c>
      <c r="R470" s="43" t="s">
        <v>56</v>
      </c>
      <c r="S470" s="43">
        <f t="shared" si="265"/>
        <v>69</v>
      </c>
      <c r="T470" s="42">
        <v>2915</v>
      </c>
      <c r="U470" s="43">
        <f t="shared" si="263"/>
        <v>2984</v>
      </c>
      <c r="V470"/>
    </row>
    <row r="471" spans="2:22" ht="15" x14ac:dyDescent="0.3">
      <c r="B471" s="41" t="s">
        <v>166</v>
      </c>
      <c r="C471" s="42">
        <v>40</v>
      </c>
      <c r="D471" s="44" t="s">
        <v>56</v>
      </c>
      <c r="E471" s="44" t="s">
        <v>56</v>
      </c>
      <c r="F471" s="44" t="s">
        <v>56</v>
      </c>
      <c r="G471" s="44" t="s">
        <v>56</v>
      </c>
      <c r="H471" s="43" t="s">
        <v>56</v>
      </c>
      <c r="I471" s="43">
        <f t="shared" si="264"/>
        <v>40</v>
      </c>
      <c r="J471" s="44" t="s">
        <v>56</v>
      </c>
      <c r="K471" s="43">
        <f>SUM(I471:J471)</f>
        <v>40</v>
      </c>
      <c r="L471" s="39"/>
      <c r="M471" s="42">
        <v>339</v>
      </c>
      <c r="N471" s="44" t="s">
        <v>56</v>
      </c>
      <c r="O471" s="44" t="s">
        <v>56</v>
      </c>
      <c r="P471" s="44" t="s">
        <v>56</v>
      </c>
      <c r="Q471" s="44" t="s">
        <v>56</v>
      </c>
      <c r="R471" s="43" t="s">
        <v>56</v>
      </c>
      <c r="S471" s="43">
        <f t="shared" si="265"/>
        <v>339</v>
      </c>
      <c r="T471" s="44" t="s">
        <v>56</v>
      </c>
      <c r="U471" s="43">
        <f t="shared" si="263"/>
        <v>339</v>
      </c>
      <c r="V471"/>
    </row>
    <row r="472" spans="2:22" ht="15" x14ac:dyDescent="0.3">
      <c r="B472" s="41" t="s">
        <v>160</v>
      </c>
      <c r="C472" s="44" t="s">
        <v>56</v>
      </c>
      <c r="D472" s="44" t="s">
        <v>56</v>
      </c>
      <c r="E472" s="44" t="s">
        <v>56</v>
      </c>
      <c r="F472" s="44" t="s">
        <v>56</v>
      </c>
      <c r="G472" s="44" t="s">
        <v>56</v>
      </c>
      <c r="H472" s="43" t="s">
        <v>56</v>
      </c>
      <c r="I472" s="43" t="s">
        <v>56</v>
      </c>
      <c r="J472" s="44" t="s">
        <v>56</v>
      </c>
      <c r="K472" s="43" t="s">
        <v>56</v>
      </c>
      <c r="L472" s="39"/>
      <c r="M472" s="44" t="s">
        <v>56</v>
      </c>
      <c r="N472" s="44" t="s">
        <v>56</v>
      </c>
      <c r="O472" s="44" t="s">
        <v>56</v>
      </c>
      <c r="P472" s="44" t="s">
        <v>56</v>
      </c>
      <c r="Q472" s="42">
        <v>164</v>
      </c>
      <c r="R472" s="43" t="s">
        <v>56</v>
      </c>
      <c r="S472" s="43">
        <f t="shared" si="265"/>
        <v>164</v>
      </c>
      <c r="T472" s="44" t="s">
        <v>56</v>
      </c>
      <c r="U472" s="43">
        <f t="shared" si="263"/>
        <v>164</v>
      </c>
      <c r="V472"/>
    </row>
    <row r="473" spans="2:22" ht="15" x14ac:dyDescent="0.3">
      <c r="B473" s="41" t="s">
        <v>146</v>
      </c>
      <c r="C473" s="44" t="s">
        <v>56</v>
      </c>
      <c r="D473" s="42">
        <v>19</v>
      </c>
      <c r="E473" s="42">
        <v>0</v>
      </c>
      <c r="F473" s="44" t="s">
        <v>56</v>
      </c>
      <c r="G473" s="42">
        <v>19</v>
      </c>
      <c r="H473" s="43" t="s">
        <v>56</v>
      </c>
      <c r="I473" s="43">
        <f t="shared" ref="I473:I478" si="266">SUM(C473:G473)</f>
        <v>38</v>
      </c>
      <c r="J473" s="44" t="s">
        <v>56</v>
      </c>
      <c r="K473" s="43">
        <f t="shared" ref="K473:K478" si="267">SUM(I473:J473)</f>
        <v>38</v>
      </c>
      <c r="L473" s="39"/>
      <c r="M473" s="44" t="s">
        <v>56</v>
      </c>
      <c r="N473" s="42">
        <v>576</v>
      </c>
      <c r="O473" s="42">
        <v>4</v>
      </c>
      <c r="P473" s="44" t="s">
        <v>56</v>
      </c>
      <c r="Q473" s="42">
        <v>294</v>
      </c>
      <c r="R473" s="43" t="s">
        <v>56</v>
      </c>
      <c r="S473" s="43">
        <f t="shared" si="265"/>
        <v>874</v>
      </c>
      <c r="T473" s="44" t="s">
        <v>56</v>
      </c>
      <c r="U473" s="43">
        <f t="shared" si="263"/>
        <v>874</v>
      </c>
      <c r="V473"/>
    </row>
    <row r="474" spans="2:22" ht="15" x14ac:dyDescent="0.3">
      <c r="B474" s="41" t="s">
        <v>161</v>
      </c>
      <c r="C474" s="44" t="s">
        <v>56</v>
      </c>
      <c r="D474" s="42">
        <v>8</v>
      </c>
      <c r="E474" s="54">
        <v>0</v>
      </c>
      <c r="F474" s="44" t="s">
        <v>56</v>
      </c>
      <c r="G474" s="42">
        <v>22</v>
      </c>
      <c r="H474" s="43" t="s">
        <v>56</v>
      </c>
      <c r="I474" s="43">
        <f t="shared" si="266"/>
        <v>30</v>
      </c>
      <c r="J474" s="42">
        <v>2421</v>
      </c>
      <c r="K474" s="43">
        <f t="shared" si="267"/>
        <v>2451</v>
      </c>
      <c r="L474" s="39"/>
      <c r="M474" s="44" t="s">
        <v>56</v>
      </c>
      <c r="N474" s="42">
        <v>141</v>
      </c>
      <c r="O474" s="54">
        <v>0</v>
      </c>
      <c r="P474" s="44" t="s">
        <v>56</v>
      </c>
      <c r="Q474" s="42">
        <v>61</v>
      </c>
      <c r="R474" s="43" t="s">
        <v>56</v>
      </c>
      <c r="S474" s="43">
        <f t="shared" si="265"/>
        <v>202</v>
      </c>
      <c r="T474" s="42">
        <v>2894</v>
      </c>
      <c r="U474" s="43">
        <f t="shared" si="263"/>
        <v>3096</v>
      </c>
      <c r="V474"/>
    </row>
    <row r="475" spans="2:22" ht="15" x14ac:dyDescent="0.3">
      <c r="B475" s="41" t="s">
        <v>61</v>
      </c>
      <c r="C475" s="54">
        <v>116</v>
      </c>
      <c r="D475" s="44" t="s">
        <v>56</v>
      </c>
      <c r="E475" s="44" t="s">
        <v>56</v>
      </c>
      <c r="F475" s="44" t="s">
        <v>56</v>
      </c>
      <c r="G475" s="44" t="s">
        <v>56</v>
      </c>
      <c r="H475" s="43" t="s">
        <v>56</v>
      </c>
      <c r="I475" s="43">
        <f t="shared" si="266"/>
        <v>116</v>
      </c>
      <c r="J475" s="44" t="s">
        <v>56</v>
      </c>
      <c r="K475" s="43">
        <f t="shared" si="267"/>
        <v>116</v>
      </c>
      <c r="L475" s="39"/>
      <c r="M475" s="54">
        <v>85</v>
      </c>
      <c r="N475" s="44" t="s">
        <v>56</v>
      </c>
      <c r="O475" s="44" t="s">
        <v>56</v>
      </c>
      <c r="P475" s="44" t="s">
        <v>56</v>
      </c>
      <c r="Q475" s="44" t="s">
        <v>56</v>
      </c>
      <c r="R475" s="43" t="s">
        <v>56</v>
      </c>
      <c r="S475" s="43">
        <f t="shared" si="265"/>
        <v>85</v>
      </c>
      <c r="T475" s="44" t="s">
        <v>56</v>
      </c>
      <c r="U475" s="43">
        <f t="shared" si="263"/>
        <v>85</v>
      </c>
      <c r="V475"/>
    </row>
    <row r="476" spans="2:22" ht="15" x14ac:dyDescent="0.3">
      <c r="B476" s="41" t="s">
        <v>117</v>
      </c>
      <c r="C476" s="53">
        <v>188</v>
      </c>
      <c r="D476" s="44" t="s">
        <v>56</v>
      </c>
      <c r="E476" s="44" t="s">
        <v>56</v>
      </c>
      <c r="F476" s="44" t="s">
        <v>56</v>
      </c>
      <c r="G476" s="44" t="s">
        <v>56</v>
      </c>
      <c r="H476" s="43" t="s">
        <v>56</v>
      </c>
      <c r="I476" s="43">
        <f t="shared" si="266"/>
        <v>188</v>
      </c>
      <c r="J476" s="44" t="s">
        <v>56</v>
      </c>
      <c r="K476" s="43">
        <f t="shared" si="267"/>
        <v>188</v>
      </c>
      <c r="L476" s="39"/>
      <c r="M476" s="53">
        <v>211</v>
      </c>
      <c r="N476" s="44" t="s">
        <v>56</v>
      </c>
      <c r="O476" s="44" t="s">
        <v>56</v>
      </c>
      <c r="P476" s="44" t="s">
        <v>56</v>
      </c>
      <c r="Q476" s="44" t="s">
        <v>56</v>
      </c>
      <c r="R476" s="43" t="s">
        <v>56</v>
      </c>
      <c r="S476" s="43">
        <f t="shared" si="265"/>
        <v>211</v>
      </c>
      <c r="T476" s="44" t="s">
        <v>56</v>
      </c>
      <c r="U476" s="43">
        <f t="shared" si="263"/>
        <v>211</v>
      </c>
      <c r="V476"/>
    </row>
    <row r="477" spans="2:22" ht="15" x14ac:dyDescent="0.3">
      <c r="B477" s="41" t="s">
        <v>167</v>
      </c>
      <c r="C477" s="42">
        <v>89</v>
      </c>
      <c r="D477" s="44" t="s">
        <v>56</v>
      </c>
      <c r="E477" s="44" t="s">
        <v>56</v>
      </c>
      <c r="F477" s="44" t="s">
        <v>56</v>
      </c>
      <c r="G477" s="44" t="s">
        <v>56</v>
      </c>
      <c r="H477" s="43" t="s">
        <v>56</v>
      </c>
      <c r="I477" s="43">
        <f t="shared" si="266"/>
        <v>89</v>
      </c>
      <c r="J477" s="44" t="s">
        <v>56</v>
      </c>
      <c r="K477" s="43">
        <f t="shared" si="267"/>
        <v>89</v>
      </c>
      <c r="L477" s="39"/>
      <c r="M477" s="42">
        <v>377</v>
      </c>
      <c r="N477" s="44" t="s">
        <v>56</v>
      </c>
      <c r="O477" s="44" t="s">
        <v>56</v>
      </c>
      <c r="P477" s="44" t="s">
        <v>56</v>
      </c>
      <c r="Q477" s="44" t="s">
        <v>56</v>
      </c>
      <c r="R477" s="43" t="s">
        <v>56</v>
      </c>
      <c r="S477" s="43">
        <f t="shared" si="265"/>
        <v>377</v>
      </c>
      <c r="T477" s="44" t="s">
        <v>56</v>
      </c>
      <c r="U477" s="43">
        <f t="shared" si="263"/>
        <v>377</v>
      </c>
    </row>
    <row r="478" spans="2:22" ht="15" x14ac:dyDescent="0.3">
      <c r="B478" s="46" t="s">
        <v>168</v>
      </c>
      <c r="C478" s="43">
        <f>SUM(C460:C477)</f>
        <v>14392</v>
      </c>
      <c r="D478" s="43">
        <f>SUM(D460:D477)</f>
        <v>547</v>
      </c>
      <c r="E478" s="43">
        <f>SUM(E460:E477)</f>
        <v>21</v>
      </c>
      <c r="F478" s="44" t="s">
        <v>56</v>
      </c>
      <c r="G478" s="43">
        <f>SUM(G460:G477)</f>
        <v>2071</v>
      </c>
      <c r="H478" s="43" t="s">
        <v>56</v>
      </c>
      <c r="I478" s="43">
        <f t="shared" si="266"/>
        <v>17031</v>
      </c>
      <c r="J478" s="43">
        <f>SUM(J460:J477)</f>
        <v>5676</v>
      </c>
      <c r="K478" s="43">
        <f t="shared" si="267"/>
        <v>22707</v>
      </c>
      <c r="L478" s="39"/>
      <c r="M478" s="43">
        <f t="shared" ref="M478:U478" si="268">SUM(M460:M477)</f>
        <v>23387</v>
      </c>
      <c r="N478" s="43">
        <f t="shared" si="268"/>
        <v>2124</v>
      </c>
      <c r="O478" s="43">
        <f t="shared" si="268"/>
        <v>18</v>
      </c>
      <c r="P478" s="44" t="s">
        <v>56</v>
      </c>
      <c r="Q478" s="43">
        <f t="shared" si="268"/>
        <v>4882</v>
      </c>
      <c r="R478" s="43" t="s">
        <v>56</v>
      </c>
      <c r="S478" s="43">
        <f t="shared" si="268"/>
        <v>30411</v>
      </c>
      <c r="T478" s="43">
        <f t="shared" si="268"/>
        <v>6218</v>
      </c>
      <c r="U478" s="43">
        <f t="shared" si="268"/>
        <v>36629</v>
      </c>
      <c r="V478" s="40"/>
    </row>
    <row r="479" spans="2:22" ht="15" x14ac:dyDescent="0.3">
      <c r="B479" s="46"/>
      <c r="C479" s="43"/>
      <c r="D479" s="43"/>
      <c r="E479" s="43"/>
      <c r="F479" s="43"/>
      <c r="G479" s="43"/>
      <c r="H479" s="43"/>
      <c r="I479" s="43"/>
      <c r="J479" s="43"/>
      <c r="K479" s="43"/>
      <c r="L479" s="39"/>
      <c r="M479" s="43"/>
      <c r="N479" s="43"/>
      <c r="O479" s="43"/>
      <c r="P479" s="43"/>
      <c r="Q479" s="43"/>
      <c r="R479" s="43"/>
      <c r="S479" s="43"/>
      <c r="T479" s="43"/>
      <c r="U479" s="43"/>
      <c r="V479" s="40"/>
    </row>
    <row r="480" spans="2:22" ht="15" x14ac:dyDescent="0.3">
      <c r="B480" s="37" t="s">
        <v>153</v>
      </c>
      <c r="C480" s="38"/>
      <c r="D480" s="38"/>
      <c r="E480" s="38"/>
      <c r="F480" s="38"/>
      <c r="G480" s="38"/>
      <c r="H480" s="38"/>
      <c r="I480" s="38"/>
      <c r="J480" s="38"/>
      <c r="K480" s="38"/>
      <c r="L480" s="39"/>
      <c r="M480" s="38"/>
      <c r="N480" s="38"/>
      <c r="O480" s="38"/>
      <c r="P480" s="38"/>
      <c r="Q480" s="38"/>
      <c r="R480" s="38"/>
      <c r="S480" s="38"/>
      <c r="T480" s="38"/>
      <c r="U480" s="38"/>
      <c r="V480" s="40"/>
    </row>
    <row r="481" spans="2:22" ht="15" x14ac:dyDescent="0.3">
      <c r="B481" s="41" t="s">
        <v>155</v>
      </c>
      <c r="C481" s="44" t="s">
        <v>56</v>
      </c>
      <c r="D481" s="42">
        <f>D441+D460</f>
        <v>99</v>
      </c>
      <c r="E481" s="42">
        <f>E441+E460</f>
        <v>21</v>
      </c>
      <c r="F481" s="44" t="s">
        <v>56</v>
      </c>
      <c r="G481" s="42">
        <f>G441+G460</f>
        <v>0</v>
      </c>
      <c r="H481" s="43" t="s">
        <v>56</v>
      </c>
      <c r="I481" s="43">
        <f>SUM(C481:G481)</f>
        <v>120</v>
      </c>
      <c r="J481" s="42">
        <f>J441+J460</f>
        <v>1343</v>
      </c>
      <c r="K481" s="43">
        <f t="shared" ref="K481:K488" si="269">SUM(I481:J481)</f>
        <v>1463</v>
      </c>
      <c r="L481" s="39"/>
      <c r="M481" s="44" t="s">
        <v>56</v>
      </c>
      <c r="N481" s="42">
        <f>N441+N460</f>
        <v>8</v>
      </c>
      <c r="O481" s="42">
        <f>O441+O460</f>
        <v>0</v>
      </c>
      <c r="P481" s="44" t="s">
        <v>56</v>
      </c>
      <c r="Q481" s="42">
        <f>Q441+Q460</f>
        <v>5</v>
      </c>
      <c r="R481" s="43" t="s">
        <v>56</v>
      </c>
      <c r="S481" s="43">
        <f>SUM(M481:Q481)</f>
        <v>13</v>
      </c>
      <c r="T481" s="42">
        <f>T441+T460</f>
        <v>354</v>
      </c>
      <c r="U481" s="43">
        <f>SUM(S481:T481)</f>
        <v>367</v>
      </c>
      <c r="V481" s="39"/>
    </row>
    <row r="482" spans="2:22" ht="15" x14ac:dyDescent="0.3">
      <c r="B482" s="41" t="s">
        <v>112</v>
      </c>
      <c r="C482" s="42">
        <f>C442+C461</f>
        <v>8854</v>
      </c>
      <c r="D482" s="42">
        <f>D442+D461</f>
        <v>202</v>
      </c>
      <c r="E482" s="44" t="s">
        <v>56</v>
      </c>
      <c r="F482" s="44" t="s">
        <v>56</v>
      </c>
      <c r="G482" s="42">
        <f>G442+G461</f>
        <v>1338</v>
      </c>
      <c r="H482" s="43" t="s">
        <v>56</v>
      </c>
      <c r="I482" s="43">
        <f>SUM(C482:G482)</f>
        <v>10394</v>
      </c>
      <c r="J482" s="44" t="s">
        <v>56</v>
      </c>
      <c r="K482" s="43">
        <f t="shared" si="269"/>
        <v>10394</v>
      </c>
      <c r="L482" s="39"/>
      <c r="M482" s="42">
        <f>M442+M461</f>
        <v>1689</v>
      </c>
      <c r="N482" s="42">
        <f>N442+N461</f>
        <v>76</v>
      </c>
      <c r="O482" s="44" t="s">
        <v>56</v>
      </c>
      <c r="P482" s="44" t="s">
        <v>56</v>
      </c>
      <c r="Q482" s="42">
        <f>Q442+Q461</f>
        <v>301</v>
      </c>
      <c r="R482" s="43" t="s">
        <v>56</v>
      </c>
      <c r="S482" s="43">
        <f>SUM(M482:Q482)</f>
        <v>2066</v>
      </c>
      <c r="T482" s="44" t="s">
        <v>56</v>
      </c>
      <c r="U482" s="43">
        <f>SUM(S482:T482)</f>
        <v>2066</v>
      </c>
      <c r="V482" s="39"/>
    </row>
    <row r="483" spans="2:22" ht="15" x14ac:dyDescent="0.3">
      <c r="B483" s="41" t="s">
        <v>144</v>
      </c>
      <c r="C483" s="42">
        <f>C443+C462</f>
        <v>4218</v>
      </c>
      <c r="D483" s="42">
        <f>D443+D462</f>
        <v>333</v>
      </c>
      <c r="E483" s="44" t="s">
        <v>56</v>
      </c>
      <c r="F483" s="44" t="s">
        <v>56</v>
      </c>
      <c r="G483" s="42">
        <f>G443+G462</f>
        <v>933</v>
      </c>
      <c r="H483" s="43" t="s">
        <v>56</v>
      </c>
      <c r="I483" s="43">
        <f>SUM(C483:G483)</f>
        <v>5484</v>
      </c>
      <c r="J483" s="44" t="s">
        <v>56</v>
      </c>
      <c r="K483" s="43">
        <f t="shared" si="269"/>
        <v>5484</v>
      </c>
      <c r="L483" s="39"/>
      <c r="M483" s="42">
        <f>M443+M462</f>
        <v>25360</v>
      </c>
      <c r="N483" s="42">
        <f>N443+N462</f>
        <v>1690</v>
      </c>
      <c r="O483" s="44" t="s">
        <v>56</v>
      </c>
      <c r="P483" s="44" t="s">
        <v>56</v>
      </c>
      <c r="Q483" s="42">
        <f>Q443+Q462</f>
        <v>5537</v>
      </c>
      <c r="R483" s="43" t="s">
        <v>56</v>
      </c>
      <c r="S483" s="43">
        <f>SUM(M483:Q483)</f>
        <v>32587</v>
      </c>
      <c r="T483" s="44" t="s">
        <v>56</v>
      </c>
      <c r="U483" s="43">
        <f t="shared" ref="U483:U498" si="270">SUM(S483:T483)</f>
        <v>32587</v>
      </c>
      <c r="V483" s="39"/>
    </row>
    <row r="484" spans="2:22" ht="15" x14ac:dyDescent="0.3">
      <c r="B484" s="41" t="s">
        <v>165</v>
      </c>
      <c r="C484" s="42">
        <f>C463</f>
        <v>4983</v>
      </c>
      <c r="D484" s="42">
        <f>D463</f>
        <v>0</v>
      </c>
      <c r="E484" s="43" t="str">
        <f>E463</f>
        <v>..</v>
      </c>
      <c r="F484" s="44" t="s">
        <v>56</v>
      </c>
      <c r="G484" s="42">
        <f>G463</f>
        <v>781</v>
      </c>
      <c r="H484" s="43" t="s">
        <v>56</v>
      </c>
      <c r="I484" s="43">
        <f>SUM(C484:G484)</f>
        <v>5764</v>
      </c>
      <c r="J484" s="43" t="str">
        <f>J463</f>
        <v>..</v>
      </c>
      <c r="K484" s="43">
        <f t="shared" si="269"/>
        <v>5764</v>
      </c>
      <c r="L484" s="39"/>
      <c r="M484" s="42">
        <f>M463</f>
        <v>0</v>
      </c>
      <c r="N484" s="42">
        <f>N463</f>
        <v>0</v>
      </c>
      <c r="O484" s="43" t="str">
        <f>O463</f>
        <v>..</v>
      </c>
      <c r="P484" s="44" t="s">
        <v>56</v>
      </c>
      <c r="Q484" s="42">
        <f>Q463</f>
        <v>0</v>
      </c>
      <c r="R484" s="43" t="s">
        <v>56</v>
      </c>
      <c r="S484" s="43">
        <f>SUM(M484:Q484)</f>
        <v>0</v>
      </c>
      <c r="T484" s="43" t="str">
        <f>T463</f>
        <v>..</v>
      </c>
      <c r="U484" s="43">
        <f t="shared" si="270"/>
        <v>0</v>
      </c>
      <c r="V484" s="39"/>
    </row>
    <row r="485" spans="2:22" ht="15" x14ac:dyDescent="0.3">
      <c r="B485" s="41" t="s">
        <v>93</v>
      </c>
      <c r="C485" s="44" t="s">
        <v>56</v>
      </c>
      <c r="D485" s="44" t="s">
        <v>56</v>
      </c>
      <c r="E485" s="44" t="s">
        <v>56</v>
      </c>
      <c r="F485" s="44" t="s">
        <v>56</v>
      </c>
      <c r="G485" s="44" t="s">
        <v>56</v>
      </c>
      <c r="H485" s="43" t="s">
        <v>56</v>
      </c>
      <c r="I485" s="44" t="s">
        <v>56</v>
      </c>
      <c r="J485" s="42">
        <f>J444+J464</f>
        <v>2228</v>
      </c>
      <c r="K485" s="43">
        <f>SUM(I485:J485)</f>
        <v>2228</v>
      </c>
      <c r="L485" s="39"/>
      <c r="M485" s="44" t="s">
        <v>56</v>
      </c>
      <c r="N485" s="44" t="s">
        <v>56</v>
      </c>
      <c r="O485" s="44" t="s">
        <v>56</v>
      </c>
      <c r="P485" s="44" t="s">
        <v>56</v>
      </c>
      <c r="Q485" s="44" t="s">
        <v>56</v>
      </c>
      <c r="R485" s="43" t="s">
        <v>56</v>
      </c>
      <c r="S485" s="44" t="s">
        <v>56</v>
      </c>
      <c r="T485" s="42">
        <f>T444+T464</f>
        <v>143</v>
      </c>
      <c r="U485" s="43">
        <f>SUM(S485:T485)</f>
        <v>143</v>
      </c>
      <c r="V485" s="39"/>
    </row>
    <row r="486" spans="2:22" ht="15" x14ac:dyDescent="0.3">
      <c r="B486" s="41" t="s">
        <v>136</v>
      </c>
      <c r="C486" s="44" t="s">
        <v>56</v>
      </c>
      <c r="D486" s="54">
        <f>D465</f>
        <v>0</v>
      </c>
      <c r="E486" s="54">
        <f>E465</f>
        <v>0</v>
      </c>
      <c r="F486" s="44" t="s">
        <v>56</v>
      </c>
      <c r="G486" s="54">
        <f>G465</f>
        <v>0</v>
      </c>
      <c r="H486" s="43" t="s">
        <v>56</v>
      </c>
      <c r="I486" s="43">
        <f t="shared" ref="I486:I492" si="271">SUM(C486:G486)</f>
        <v>0</v>
      </c>
      <c r="J486" s="54">
        <f>J465</f>
        <v>22</v>
      </c>
      <c r="K486" s="43">
        <f>SUM(I486:J486)</f>
        <v>22</v>
      </c>
      <c r="L486" s="39"/>
      <c r="M486" s="44" t="s">
        <v>56</v>
      </c>
      <c r="N486" s="54">
        <f>N465</f>
        <v>0</v>
      </c>
      <c r="O486" s="54">
        <f>O465</f>
        <v>0</v>
      </c>
      <c r="P486" s="44" t="s">
        <v>56</v>
      </c>
      <c r="Q486" s="54">
        <f>Q465</f>
        <v>0</v>
      </c>
      <c r="R486" s="43" t="s">
        <v>56</v>
      </c>
      <c r="S486" s="43">
        <f t="shared" ref="S486:S498" si="272">SUM(M486:Q486)</f>
        <v>0</v>
      </c>
      <c r="T486" s="54">
        <f>T465</f>
        <v>0</v>
      </c>
      <c r="U486" s="43">
        <f>SUM(S486:T486)</f>
        <v>0</v>
      </c>
      <c r="V486" s="39"/>
    </row>
    <row r="487" spans="2:22" ht="15" x14ac:dyDescent="0.3">
      <c r="B487" s="41" t="s">
        <v>99</v>
      </c>
      <c r="C487" s="42">
        <f>C445+C466</f>
        <v>926</v>
      </c>
      <c r="D487" s="42">
        <f>D445+D466</f>
        <v>160</v>
      </c>
      <c r="E487" s="44" t="s">
        <v>56</v>
      </c>
      <c r="F487" s="44" t="s">
        <v>56</v>
      </c>
      <c r="G487" s="42">
        <f>G445+G466</f>
        <v>152</v>
      </c>
      <c r="H487" s="43" t="s">
        <v>56</v>
      </c>
      <c r="I487" s="43">
        <f t="shared" si="271"/>
        <v>1238</v>
      </c>
      <c r="J487" s="44" t="s">
        <v>56</v>
      </c>
      <c r="K487" s="43">
        <f t="shared" si="269"/>
        <v>1238</v>
      </c>
      <c r="L487" s="39"/>
      <c r="M487" s="42">
        <f>M445+M466</f>
        <v>340</v>
      </c>
      <c r="N487" s="42">
        <f>N445+N466</f>
        <v>66</v>
      </c>
      <c r="O487" s="44" t="s">
        <v>56</v>
      </c>
      <c r="P487" s="44" t="s">
        <v>56</v>
      </c>
      <c r="Q487" s="42">
        <f>Q445+Q466</f>
        <v>20</v>
      </c>
      <c r="R487" s="43" t="s">
        <v>56</v>
      </c>
      <c r="S487" s="43">
        <f t="shared" si="272"/>
        <v>426</v>
      </c>
      <c r="T487" s="44" t="s">
        <v>56</v>
      </c>
      <c r="U487" s="43">
        <f t="shared" si="270"/>
        <v>426</v>
      </c>
      <c r="V487" s="39"/>
    </row>
    <row r="488" spans="2:22" ht="15" x14ac:dyDescent="0.3">
      <c r="B488" s="41" t="s">
        <v>156</v>
      </c>
      <c r="C488" s="44" t="s">
        <v>56</v>
      </c>
      <c r="D488" s="42">
        <f>D446+D467</f>
        <v>2</v>
      </c>
      <c r="E488" s="42">
        <f>E446+E467</f>
        <v>0</v>
      </c>
      <c r="F488" s="44" t="s">
        <v>56</v>
      </c>
      <c r="G488" s="42">
        <f>G446+G467</f>
        <v>17</v>
      </c>
      <c r="H488" s="43" t="s">
        <v>56</v>
      </c>
      <c r="I488" s="43">
        <f t="shared" si="271"/>
        <v>19</v>
      </c>
      <c r="J488" s="42">
        <f>J446+J467</f>
        <v>752</v>
      </c>
      <c r="K488" s="43">
        <f t="shared" si="269"/>
        <v>771</v>
      </c>
      <c r="L488" s="39"/>
      <c r="M488" s="44" t="s">
        <v>56</v>
      </c>
      <c r="N488" s="42">
        <f>N446+N467</f>
        <v>8</v>
      </c>
      <c r="O488" s="42">
        <f>O446+O467</f>
        <v>0</v>
      </c>
      <c r="P488" s="44" t="s">
        <v>56</v>
      </c>
      <c r="Q488" s="42">
        <f>Q446+Q467</f>
        <v>17</v>
      </c>
      <c r="R488" s="43" t="s">
        <v>56</v>
      </c>
      <c r="S488" s="43">
        <f t="shared" si="272"/>
        <v>25</v>
      </c>
      <c r="T488" s="42">
        <f>T446+T467</f>
        <v>157</v>
      </c>
      <c r="U488" s="43">
        <f t="shared" si="270"/>
        <v>182</v>
      </c>
      <c r="V488" s="39"/>
    </row>
    <row r="489" spans="2:22" ht="15" x14ac:dyDescent="0.3">
      <c r="B489" s="57" t="s">
        <v>157</v>
      </c>
      <c r="C489" s="42">
        <f>C447+C468</f>
        <v>1334</v>
      </c>
      <c r="D489" s="42">
        <f>D447+D468</f>
        <v>2</v>
      </c>
      <c r="E489" s="44" t="s">
        <v>56</v>
      </c>
      <c r="F489" s="44" t="s">
        <v>56</v>
      </c>
      <c r="G489" s="44" t="s">
        <v>56</v>
      </c>
      <c r="H489" s="43" t="s">
        <v>56</v>
      </c>
      <c r="I489" s="43">
        <f t="shared" si="271"/>
        <v>1336</v>
      </c>
      <c r="J489" s="44" t="s">
        <v>56</v>
      </c>
      <c r="K489" s="43">
        <f>SUM(I489:J489)</f>
        <v>1336</v>
      </c>
      <c r="L489" s="39"/>
      <c r="M489" s="42">
        <f>M447+M468</f>
        <v>1518</v>
      </c>
      <c r="N489" s="42">
        <f>N447+N468</f>
        <v>2</v>
      </c>
      <c r="O489" s="44" t="s">
        <v>56</v>
      </c>
      <c r="P489" s="44" t="s">
        <v>56</v>
      </c>
      <c r="Q489" s="44" t="s">
        <v>56</v>
      </c>
      <c r="R489" s="43" t="s">
        <v>56</v>
      </c>
      <c r="S489" s="43">
        <f t="shared" si="272"/>
        <v>1520</v>
      </c>
      <c r="T489" s="44" t="s">
        <v>56</v>
      </c>
      <c r="U489" s="43">
        <f t="shared" si="270"/>
        <v>1520</v>
      </c>
      <c r="V489" s="39"/>
    </row>
    <row r="490" spans="2:22" ht="15" x14ac:dyDescent="0.3">
      <c r="B490" s="41" t="s">
        <v>158</v>
      </c>
      <c r="C490" s="42">
        <f>C448+C469</f>
        <v>644</v>
      </c>
      <c r="D490" s="42">
        <f>D448+D469</f>
        <v>11</v>
      </c>
      <c r="E490" s="44" t="s">
        <v>56</v>
      </c>
      <c r="F490" s="44" t="s">
        <v>56</v>
      </c>
      <c r="G490" s="42">
        <f>G448+G469</f>
        <v>1</v>
      </c>
      <c r="H490" s="43" t="s">
        <v>56</v>
      </c>
      <c r="I490" s="43">
        <f t="shared" si="271"/>
        <v>656</v>
      </c>
      <c r="J490" s="44" t="s">
        <v>56</v>
      </c>
      <c r="K490" s="43">
        <f>SUM(I490:J490)</f>
        <v>656</v>
      </c>
      <c r="L490" s="39"/>
      <c r="M490" s="42">
        <f>M448+M469</f>
        <v>693</v>
      </c>
      <c r="N490" s="42">
        <f>N448+N469</f>
        <v>19</v>
      </c>
      <c r="O490" s="44" t="s">
        <v>56</v>
      </c>
      <c r="P490" s="44" t="s">
        <v>56</v>
      </c>
      <c r="Q490" s="42">
        <f>Q448+Q469</f>
        <v>1</v>
      </c>
      <c r="R490" s="43" t="s">
        <v>56</v>
      </c>
      <c r="S490" s="43">
        <f t="shared" si="272"/>
        <v>713</v>
      </c>
      <c r="T490" s="44" t="s">
        <v>56</v>
      </c>
      <c r="U490" s="43">
        <f t="shared" si="270"/>
        <v>713</v>
      </c>
      <c r="V490" s="39"/>
    </row>
    <row r="491" spans="2:22" ht="15" x14ac:dyDescent="0.3">
      <c r="B491" s="41" t="s">
        <v>58</v>
      </c>
      <c r="C491" s="44" t="s">
        <v>56</v>
      </c>
      <c r="D491" s="42">
        <f>D449+D470</f>
        <v>0</v>
      </c>
      <c r="E491" s="42">
        <f>E449+E470</f>
        <v>0</v>
      </c>
      <c r="F491" s="44" t="s">
        <v>56</v>
      </c>
      <c r="G491" s="42">
        <f>G449+G470</f>
        <v>0</v>
      </c>
      <c r="H491" s="43" t="s">
        <v>56</v>
      </c>
      <c r="I491" s="43">
        <f t="shared" si="271"/>
        <v>0</v>
      </c>
      <c r="J491" s="42">
        <f>J449+J470</f>
        <v>53</v>
      </c>
      <c r="K491" s="43">
        <f>SUM(I491:J491)</f>
        <v>53</v>
      </c>
      <c r="L491" s="39"/>
      <c r="M491" s="44" t="s">
        <v>56</v>
      </c>
      <c r="N491" s="42">
        <f>N449+N470</f>
        <v>81</v>
      </c>
      <c r="O491" s="42">
        <f>O449+O470</f>
        <v>14</v>
      </c>
      <c r="P491" s="44" t="s">
        <v>56</v>
      </c>
      <c r="Q491" s="42">
        <f>Q449+Q470</f>
        <v>14</v>
      </c>
      <c r="R491" s="43" t="s">
        <v>56</v>
      </c>
      <c r="S491" s="43">
        <f t="shared" si="272"/>
        <v>109</v>
      </c>
      <c r="T491" s="42">
        <f>T449+T470</f>
        <v>4575</v>
      </c>
      <c r="U491" s="43">
        <f t="shared" si="270"/>
        <v>4684</v>
      </c>
      <c r="V491" s="39"/>
    </row>
    <row r="492" spans="2:22" ht="15" x14ac:dyDescent="0.3">
      <c r="B492" s="41" t="s">
        <v>166</v>
      </c>
      <c r="C492" s="42">
        <f>C450+C471</f>
        <v>139</v>
      </c>
      <c r="D492" s="44" t="s">
        <v>56</v>
      </c>
      <c r="E492" s="44" t="s">
        <v>56</v>
      </c>
      <c r="F492" s="44" t="s">
        <v>56</v>
      </c>
      <c r="G492" s="44" t="s">
        <v>56</v>
      </c>
      <c r="H492" s="43" t="s">
        <v>56</v>
      </c>
      <c r="I492" s="43">
        <f t="shared" si="271"/>
        <v>139</v>
      </c>
      <c r="J492" s="44" t="s">
        <v>56</v>
      </c>
      <c r="K492" s="43">
        <f>SUM(I492:J492)</f>
        <v>139</v>
      </c>
      <c r="L492" s="39"/>
      <c r="M492" s="42">
        <f>M450+M471</f>
        <v>419</v>
      </c>
      <c r="N492" s="44" t="s">
        <v>56</v>
      </c>
      <c r="O492" s="44" t="s">
        <v>56</v>
      </c>
      <c r="P492" s="44" t="s">
        <v>56</v>
      </c>
      <c r="Q492" s="44" t="s">
        <v>56</v>
      </c>
      <c r="R492" s="43" t="s">
        <v>56</v>
      </c>
      <c r="S492" s="43">
        <f t="shared" si="272"/>
        <v>419</v>
      </c>
      <c r="T492" s="44" t="s">
        <v>56</v>
      </c>
      <c r="U492" s="43">
        <f t="shared" si="270"/>
        <v>419</v>
      </c>
      <c r="V492" s="39"/>
    </row>
    <row r="493" spans="2:22" ht="15" x14ac:dyDescent="0.3">
      <c r="B493" s="41" t="s">
        <v>160</v>
      </c>
      <c r="C493" s="44" t="s">
        <v>56</v>
      </c>
      <c r="D493" s="44" t="s">
        <v>56</v>
      </c>
      <c r="E493" s="44" t="s">
        <v>56</v>
      </c>
      <c r="F493" s="44" t="s">
        <v>56</v>
      </c>
      <c r="G493" s="44" t="s">
        <v>56</v>
      </c>
      <c r="H493" s="43" t="s">
        <v>56</v>
      </c>
      <c r="I493" s="43" t="s">
        <v>56</v>
      </c>
      <c r="J493" s="44" t="s">
        <v>56</v>
      </c>
      <c r="K493" s="43" t="s">
        <v>56</v>
      </c>
      <c r="L493" s="39"/>
      <c r="M493" s="44" t="s">
        <v>56</v>
      </c>
      <c r="N493" s="44" t="s">
        <v>56</v>
      </c>
      <c r="O493" s="44" t="s">
        <v>56</v>
      </c>
      <c r="P493" s="44" t="s">
        <v>56</v>
      </c>
      <c r="Q493" s="42">
        <f>Q451+Q472</f>
        <v>644</v>
      </c>
      <c r="R493" s="43" t="s">
        <v>56</v>
      </c>
      <c r="S493" s="43">
        <f t="shared" si="272"/>
        <v>644</v>
      </c>
      <c r="T493" s="44" t="s">
        <v>56</v>
      </c>
      <c r="U493" s="43">
        <f t="shared" si="270"/>
        <v>644</v>
      </c>
      <c r="V493" s="39"/>
    </row>
    <row r="494" spans="2:22" ht="15" x14ac:dyDescent="0.3">
      <c r="B494" s="41" t="s">
        <v>146</v>
      </c>
      <c r="C494" s="44" t="s">
        <v>56</v>
      </c>
      <c r="D494" s="42">
        <f t="shared" ref="D494:G495" si="273">D452+D473</f>
        <v>58</v>
      </c>
      <c r="E494" s="42">
        <f t="shared" si="273"/>
        <v>0</v>
      </c>
      <c r="F494" s="44" t="s">
        <v>56</v>
      </c>
      <c r="G494" s="42">
        <f t="shared" si="273"/>
        <v>27</v>
      </c>
      <c r="H494" s="43" t="s">
        <v>56</v>
      </c>
      <c r="I494" s="43">
        <f t="shared" ref="I494:I499" si="274">SUM(C494:G494)</f>
        <v>85</v>
      </c>
      <c r="J494" s="44" t="s">
        <v>56</v>
      </c>
      <c r="K494" s="43">
        <f t="shared" ref="K494:K499" si="275">SUM(I494:J494)</f>
        <v>85</v>
      </c>
      <c r="L494" s="39"/>
      <c r="M494" s="44" t="s">
        <v>56</v>
      </c>
      <c r="N494" s="42">
        <f>N452+N473</f>
        <v>872</v>
      </c>
      <c r="O494" s="42">
        <f>O452+O473</f>
        <v>4</v>
      </c>
      <c r="P494" s="44" t="s">
        <v>56</v>
      </c>
      <c r="Q494" s="42">
        <f>Q452+Q473</f>
        <v>412</v>
      </c>
      <c r="R494" s="43" t="s">
        <v>56</v>
      </c>
      <c r="S494" s="43">
        <f t="shared" si="272"/>
        <v>1288</v>
      </c>
      <c r="T494" s="44" t="s">
        <v>56</v>
      </c>
      <c r="U494" s="43">
        <f t="shared" si="270"/>
        <v>1288</v>
      </c>
      <c r="V494" s="39"/>
    </row>
    <row r="495" spans="2:22" ht="15" x14ac:dyDescent="0.3">
      <c r="B495" s="41" t="s">
        <v>161</v>
      </c>
      <c r="C495" s="44" t="s">
        <v>56</v>
      </c>
      <c r="D495" s="42">
        <f t="shared" si="273"/>
        <v>378</v>
      </c>
      <c r="E495" s="42">
        <f t="shared" si="273"/>
        <v>0</v>
      </c>
      <c r="F495" s="44" t="s">
        <v>56</v>
      </c>
      <c r="G495" s="42">
        <f t="shared" si="273"/>
        <v>64</v>
      </c>
      <c r="H495" s="43" t="s">
        <v>56</v>
      </c>
      <c r="I495" s="43">
        <f t="shared" si="274"/>
        <v>442</v>
      </c>
      <c r="J495" s="42">
        <f>J453+J474</f>
        <v>4504</v>
      </c>
      <c r="K495" s="43">
        <f t="shared" si="275"/>
        <v>4946</v>
      </c>
      <c r="L495" s="39"/>
      <c r="M495" s="44" t="s">
        <v>56</v>
      </c>
      <c r="N495" s="42">
        <f>N453+N474</f>
        <v>167</v>
      </c>
      <c r="O495" s="42">
        <f>O453+O474</f>
        <v>0</v>
      </c>
      <c r="P495" s="44" t="s">
        <v>56</v>
      </c>
      <c r="Q495" s="42">
        <f>Q453+Q474</f>
        <v>72</v>
      </c>
      <c r="R495" s="43" t="s">
        <v>56</v>
      </c>
      <c r="S495" s="43">
        <f t="shared" si="272"/>
        <v>239</v>
      </c>
      <c r="T495" s="42">
        <f>T453+T474</f>
        <v>4671</v>
      </c>
      <c r="U495" s="43">
        <f t="shared" si="270"/>
        <v>4910</v>
      </c>
      <c r="V495" s="39"/>
    </row>
    <row r="496" spans="2:22" ht="15" x14ac:dyDescent="0.3">
      <c r="B496" s="41" t="s">
        <v>88</v>
      </c>
      <c r="C496" s="42">
        <f>C454+C475</f>
        <v>170</v>
      </c>
      <c r="D496" s="44" t="s">
        <v>56</v>
      </c>
      <c r="E496" s="44" t="s">
        <v>56</v>
      </c>
      <c r="F496" s="44" t="s">
        <v>56</v>
      </c>
      <c r="G496" s="44" t="s">
        <v>56</v>
      </c>
      <c r="H496" s="43" t="s">
        <v>56</v>
      </c>
      <c r="I496" s="43">
        <f t="shared" si="274"/>
        <v>170</v>
      </c>
      <c r="J496" s="44" t="s">
        <v>56</v>
      </c>
      <c r="K496" s="43">
        <f t="shared" si="275"/>
        <v>170</v>
      </c>
      <c r="L496" s="39"/>
      <c r="M496" s="42">
        <f>M454+M475</f>
        <v>96</v>
      </c>
      <c r="N496" s="44" t="s">
        <v>56</v>
      </c>
      <c r="O496" s="44" t="s">
        <v>56</v>
      </c>
      <c r="P496" s="44" t="s">
        <v>56</v>
      </c>
      <c r="Q496" s="44" t="s">
        <v>56</v>
      </c>
      <c r="R496" s="43" t="s">
        <v>56</v>
      </c>
      <c r="S496" s="43">
        <f t="shared" si="272"/>
        <v>96</v>
      </c>
      <c r="T496" s="44" t="s">
        <v>56</v>
      </c>
      <c r="U496" s="43">
        <f t="shared" si="270"/>
        <v>96</v>
      </c>
      <c r="V496" s="39"/>
    </row>
    <row r="497" spans="1:22" ht="15" x14ac:dyDescent="0.3">
      <c r="B497" s="41" t="s">
        <v>117</v>
      </c>
      <c r="C497" s="42">
        <f>C455+C476</f>
        <v>415</v>
      </c>
      <c r="D497" s="44" t="s">
        <v>56</v>
      </c>
      <c r="E497" s="44" t="s">
        <v>56</v>
      </c>
      <c r="F497" s="44" t="s">
        <v>56</v>
      </c>
      <c r="G497" s="44" t="s">
        <v>56</v>
      </c>
      <c r="H497" s="43" t="s">
        <v>56</v>
      </c>
      <c r="I497" s="43">
        <f t="shared" si="274"/>
        <v>415</v>
      </c>
      <c r="J497" s="44" t="s">
        <v>56</v>
      </c>
      <c r="K497" s="43">
        <f t="shared" si="275"/>
        <v>415</v>
      </c>
      <c r="L497" s="39"/>
      <c r="M497" s="42">
        <f>M455+M476</f>
        <v>299</v>
      </c>
      <c r="N497" s="44" t="s">
        <v>56</v>
      </c>
      <c r="O497" s="44" t="s">
        <v>56</v>
      </c>
      <c r="P497" s="44" t="s">
        <v>56</v>
      </c>
      <c r="Q497" s="44" t="s">
        <v>56</v>
      </c>
      <c r="R497" s="43" t="s">
        <v>56</v>
      </c>
      <c r="S497" s="43">
        <f t="shared" si="272"/>
        <v>299</v>
      </c>
      <c r="T497" s="44" t="s">
        <v>56</v>
      </c>
      <c r="U497" s="43">
        <f t="shared" si="270"/>
        <v>299</v>
      </c>
      <c r="V497" s="39"/>
    </row>
    <row r="498" spans="1:22" ht="15" x14ac:dyDescent="0.3">
      <c r="B498" s="41" t="s">
        <v>167</v>
      </c>
      <c r="C498" s="42">
        <f>C456+C477</f>
        <v>196</v>
      </c>
      <c r="D498" s="44" t="s">
        <v>56</v>
      </c>
      <c r="E498" s="44" t="s">
        <v>56</v>
      </c>
      <c r="F498" s="44" t="s">
        <v>56</v>
      </c>
      <c r="G498" s="44" t="s">
        <v>56</v>
      </c>
      <c r="H498" s="43" t="s">
        <v>56</v>
      </c>
      <c r="I498" s="43">
        <f t="shared" si="274"/>
        <v>196</v>
      </c>
      <c r="J498" s="44" t="s">
        <v>56</v>
      </c>
      <c r="K498" s="43">
        <f t="shared" si="275"/>
        <v>196</v>
      </c>
      <c r="L498" s="39"/>
      <c r="M498" s="42">
        <f>M456+M477</f>
        <v>420</v>
      </c>
      <c r="N498" s="44" t="s">
        <v>56</v>
      </c>
      <c r="O498" s="44" t="s">
        <v>56</v>
      </c>
      <c r="P498" s="44" t="s">
        <v>56</v>
      </c>
      <c r="Q498" s="44" t="s">
        <v>56</v>
      </c>
      <c r="R498" s="43" t="s">
        <v>56</v>
      </c>
      <c r="S498" s="43">
        <f t="shared" si="272"/>
        <v>420</v>
      </c>
      <c r="T498" s="44" t="s">
        <v>56</v>
      </c>
      <c r="U498" s="43">
        <f t="shared" si="270"/>
        <v>420</v>
      </c>
      <c r="V498" s="39"/>
    </row>
    <row r="499" spans="1:22" ht="15.5" thickBot="1" x14ac:dyDescent="0.35">
      <c r="B499" s="46" t="s">
        <v>169</v>
      </c>
      <c r="C499" s="43">
        <f>SUM(C481:C498)</f>
        <v>21879</v>
      </c>
      <c r="D499" s="43">
        <f>SUM(D481:D498)</f>
        <v>1245</v>
      </c>
      <c r="E499" s="43">
        <f>SUM(E481:E498)</f>
        <v>21</v>
      </c>
      <c r="F499" s="44" t="s">
        <v>56</v>
      </c>
      <c r="G499" s="43">
        <f>SUM(G481:G498)</f>
        <v>3313</v>
      </c>
      <c r="H499" s="43" t="s">
        <v>56</v>
      </c>
      <c r="I499" s="43">
        <f t="shared" si="274"/>
        <v>26458</v>
      </c>
      <c r="J499" s="43">
        <f>SUM(J481:J498)</f>
        <v>8902</v>
      </c>
      <c r="K499" s="43">
        <f t="shared" si="275"/>
        <v>35360</v>
      </c>
      <c r="L499" s="39"/>
      <c r="M499" s="43">
        <f t="shared" ref="M499:U499" si="276">SUM(M481:M498)</f>
        <v>30834</v>
      </c>
      <c r="N499" s="43">
        <f t="shared" si="276"/>
        <v>2989</v>
      </c>
      <c r="O499" s="43">
        <f t="shared" si="276"/>
        <v>18</v>
      </c>
      <c r="P499" s="44" t="s">
        <v>56</v>
      </c>
      <c r="Q499" s="43">
        <f t="shared" si="276"/>
        <v>7023</v>
      </c>
      <c r="R499" s="43" t="s">
        <v>56</v>
      </c>
      <c r="S499" s="43">
        <f t="shared" si="276"/>
        <v>40864</v>
      </c>
      <c r="T499" s="43">
        <f t="shared" si="276"/>
        <v>9900</v>
      </c>
      <c r="U499" s="43">
        <f t="shared" si="276"/>
        <v>50764</v>
      </c>
      <c r="V499" s="39"/>
    </row>
    <row r="500" spans="1:22" ht="15" x14ac:dyDescent="0.3">
      <c r="A500" s="51"/>
      <c r="B500" s="58"/>
      <c r="C500" s="59"/>
      <c r="D500" s="59"/>
      <c r="E500" s="59"/>
      <c r="F500" s="59"/>
      <c r="G500" s="59"/>
      <c r="H500" s="59"/>
      <c r="I500" s="59"/>
      <c r="J500" s="59"/>
      <c r="K500" s="59"/>
      <c r="L500" s="60"/>
      <c r="M500" s="59"/>
      <c r="N500" s="59"/>
      <c r="O500" s="59"/>
      <c r="P500" s="59"/>
      <c r="Q500" s="59"/>
      <c r="R500" s="59"/>
      <c r="S500" s="59"/>
      <c r="T500" s="59"/>
      <c r="U500" s="59"/>
      <c r="V500" s="40"/>
    </row>
    <row r="501" spans="1:22" ht="17.25" customHeight="1" x14ac:dyDescent="0.3">
      <c r="A501" s="36" t="s">
        <v>170</v>
      </c>
      <c r="B501" s="37" t="s">
        <v>171</v>
      </c>
      <c r="C501" s="38"/>
      <c r="D501" s="38"/>
      <c r="E501" s="38"/>
      <c r="F501" s="38"/>
      <c r="G501" s="38"/>
      <c r="H501" s="38"/>
      <c r="I501" s="38"/>
      <c r="J501" s="38"/>
      <c r="K501" s="38"/>
      <c r="L501" s="39"/>
      <c r="M501" s="38"/>
      <c r="N501" s="38"/>
      <c r="O501" s="38"/>
      <c r="P501" s="38"/>
      <c r="Q501" s="38"/>
      <c r="R501" s="38"/>
      <c r="S501" s="38"/>
      <c r="T501" s="38"/>
      <c r="U501" s="38"/>
    </row>
    <row r="502" spans="1:22" ht="15" x14ac:dyDescent="0.3">
      <c r="B502" s="41" t="s">
        <v>155</v>
      </c>
      <c r="C502" s="44" t="s">
        <v>56</v>
      </c>
      <c r="D502" s="42">
        <v>0</v>
      </c>
      <c r="E502" s="42">
        <v>0</v>
      </c>
      <c r="F502" s="44" t="s">
        <v>56</v>
      </c>
      <c r="G502" s="42">
        <v>0</v>
      </c>
      <c r="H502" s="43" t="s">
        <v>56</v>
      </c>
      <c r="I502" s="43">
        <f>SUM(C502:G502)</f>
        <v>0</v>
      </c>
      <c r="J502" s="42">
        <v>291</v>
      </c>
      <c r="K502" s="43">
        <f>SUM(I502:J502)</f>
        <v>291</v>
      </c>
      <c r="L502" s="39"/>
      <c r="M502" s="44" t="s">
        <v>56</v>
      </c>
      <c r="N502" s="42">
        <v>0</v>
      </c>
      <c r="O502" s="42">
        <v>0</v>
      </c>
      <c r="P502" s="44" t="s">
        <v>56</v>
      </c>
      <c r="Q502" s="42">
        <v>0</v>
      </c>
      <c r="R502" s="43" t="s">
        <v>56</v>
      </c>
      <c r="S502" s="43">
        <f>SUM(M502:Q502)</f>
        <v>0</v>
      </c>
      <c r="T502" s="42">
        <v>0</v>
      </c>
      <c r="U502" s="43">
        <f>SUM(S502:T502)</f>
        <v>0</v>
      </c>
      <c r="V502" s="39"/>
    </row>
    <row r="503" spans="1:22" ht="15" x14ac:dyDescent="0.3">
      <c r="B503" s="41" t="s">
        <v>125</v>
      </c>
      <c r="C503" s="42">
        <v>6964</v>
      </c>
      <c r="D503" s="42">
        <v>505</v>
      </c>
      <c r="E503" s="44" t="s">
        <v>56</v>
      </c>
      <c r="F503" s="44" t="s">
        <v>56</v>
      </c>
      <c r="G503" s="42">
        <v>1363</v>
      </c>
      <c r="H503" s="43" t="s">
        <v>56</v>
      </c>
      <c r="I503" s="43">
        <f>SUM(C503:G503)</f>
        <v>8832</v>
      </c>
      <c r="J503" s="44" t="s">
        <v>56</v>
      </c>
      <c r="K503" s="43">
        <f t="shared" ref="K503:K516" si="277">SUM(I503:J503)</f>
        <v>8832</v>
      </c>
      <c r="L503" s="39"/>
      <c r="M503" s="42">
        <v>4265</v>
      </c>
      <c r="N503" s="42">
        <v>428</v>
      </c>
      <c r="O503" s="44" t="s">
        <v>56</v>
      </c>
      <c r="P503" s="44" t="s">
        <v>56</v>
      </c>
      <c r="Q503" s="42">
        <v>818</v>
      </c>
      <c r="R503" s="43" t="s">
        <v>56</v>
      </c>
      <c r="S503" s="43">
        <f>SUM(M503:Q503)</f>
        <v>5511</v>
      </c>
      <c r="T503" s="44" t="s">
        <v>56</v>
      </c>
      <c r="U503" s="43">
        <f>SUM(S503:T503)</f>
        <v>5511</v>
      </c>
      <c r="V503" s="39"/>
    </row>
    <row r="504" spans="1:22" ht="15" x14ac:dyDescent="0.3">
      <c r="B504" s="41" t="s">
        <v>93</v>
      </c>
      <c r="C504" s="44" t="s">
        <v>56</v>
      </c>
      <c r="D504" s="44" t="s">
        <v>56</v>
      </c>
      <c r="E504" s="44" t="s">
        <v>56</v>
      </c>
      <c r="F504" s="44" t="s">
        <v>56</v>
      </c>
      <c r="G504" s="44" t="s">
        <v>56</v>
      </c>
      <c r="H504" s="43" t="s">
        <v>56</v>
      </c>
      <c r="I504" s="44" t="s">
        <v>56</v>
      </c>
      <c r="J504" s="54">
        <v>102</v>
      </c>
      <c r="K504" s="43">
        <f t="shared" si="277"/>
        <v>102</v>
      </c>
      <c r="L504" s="39"/>
      <c r="M504" s="44" t="s">
        <v>56</v>
      </c>
      <c r="N504" s="44" t="s">
        <v>56</v>
      </c>
      <c r="O504" s="44" t="s">
        <v>56</v>
      </c>
      <c r="P504" s="44" t="s">
        <v>56</v>
      </c>
      <c r="Q504" s="44" t="s">
        <v>56</v>
      </c>
      <c r="R504" s="43" t="s">
        <v>56</v>
      </c>
      <c r="S504" s="44" t="s">
        <v>56</v>
      </c>
      <c r="T504" s="54">
        <v>0</v>
      </c>
      <c r="U504" s="43">
        <f>SUM(S504:T504)</f>
        <v>0</v>
      </c>
      <c r="V504" s="39"/>
    </row>
    <row r="505" spans="1:22" ht="15" x14ac:dyDescent="0.3">
      <c r="B505" s="41" t="s">
        <v>156</v>
      </c>
      <c r="C505" s="44" t="s">
        <v>56</v>
      </c>
      <c r="D505" s="42">
        <v>2</v>
      </c>
      <c r="E505" s="42">
        <v>0</v>
      </c>
      <c r="F505" s="44" t="s">
        <v>56</v>
      </c>
      <c r="G505" s="42">
        <v>0</v>
      </c>
      <c r="H505" s="43" t="s">
        <v>56</v>
      </c>
      <c r="I505" s="43">
        <f>SUM(C505:G505)</f>
        <v>2</v>
      </c>
      <c r="J505" s="42">
        <v>159</v>
      </c>
      <c r="K505" s="43">
        <f t="shared" si="277"/>
        <v>161</v>
      </c>
      <c r="L505" s="39"/>
      <c r="M505" s="44" t="s">
        <v>56</v>
      </c>
      <c r="N505" s="42">
        <v>0</v>
      </c>
      <c r="O505" s="42">
        <v>0</v>
      </c>
      <c r="P505" s="44" t="s">
        <v>56</v>
      </c>
      <c r="Q505" s="42">
        <v>0</v>
      </c>
      <c r="R505" s="43" t="s">
        <v>56</v>
      </c>
      <c r="S505" s="43">
        <f t="shared" ref="S505:S516" si="278">SUM(M505:Q505)</f>
        <v>0</v>
      </c>
      <c r="T505" s="42">
        <v>37</v>
      </c>
      <c r="U505" s="43">
        <f t="shared" ref="U505:U516" si="279">SUM(S505:T505)</f>
        <v>37</v>
      </c>
      <c r="V505" s="39"/>
    </row>
    <row r="506" spans="1:22" ht="15" x14ac:dyDescent="0.3">
      <c r="B506" s="41" t="s">
        <v>172</v>
      </c>
      <c r="C506" s="42">
        <v>187</v>
      </c>
      <c r="D506" s="53">
        <v>2</v>
      </c>
      <c r="E506" s="44" t="s">
        <v>56</v>
      </c>
      <c r="F506" s="44" t="s">
        <v>56</v>
      </c>
      <c r="G506" s="44" t="s">
        <v>56</v>
      </c>
      <c r="H506" s="43" t="s">
        <v>56</v>
      </c>
      <c r="I506" s="43">
        <f>SUM(C506:G506)</f>
        <v>189</v>
      </c>
      <c r="J506" s="44" t="s">
        <v>56</v>
      </c>
      <c r="K506" s="43">
        <f t="shared" si="277"/>
        <v>189</v>
      </c>
      <c r="L506" s="39"/>
      <c r="M506" s="42">
        <v>169</v>
      </c>
      <c r="N506" s="53">
        <v>3</v>
      </c>
      <c r="O506" s="44" t="s">
        <v>56</v>
      </c>
      <c r="P506" s="44" t="s">
        <v>56</v>
      </c>
      <c r="Q506" s="44" t="s">
        <v>56</v>
      </c>
      <c r="R506" s="43" t="s">
        <v>56</v>
      </c>
      <c r="S506" s="43">
        <f t="shared" si="278"/>
        <v>172</v>
      </c>
      <c r="T506" s="44" t="s">
        <v>56</v>
      </c>
      <c r="U506" s="43">
        <f t="shared" si="279"/>
        <v>172</v>
      </c>
      <c r="V506" s="39"/>
    </row>
    <row r="507" spans="1:22" ht="15" x14ac:dyDescent="0.3">
      <c r="B507" s="41" t="s">
        <v>158</v>
      </c>
      <c r="C507" s="42">
        <v>36</v>
      </c>
      <c r="D507" s="53">
        <v>0</v>
      </c>
      <c r="E507" s="44" t="s">
        <v>56</v>
      </c>
      <c r="F507" s="44" t="s">
        <v>56</v>
      </c>
      <c r="G507" s="44" t="s">
        <v>56</v>
      </c>
      <c r="H507" s="43" t="s">
        <v>56</v>
      </c>
      <c r="I507" s="43">
        <f>SUM(C507:G507)</f>
        <v>36</v>
      </c>
      <c r="J507" s="44" t="s">
        <v>56</v>
      </c>
      <c r="K507" s="43">
        <f>SUM(I507:J507)</f>
        <v>36</v>
      </c>
      <c r="L507" s="39"/>
      <c r="M507" s="42">
        <v>0</v>
      </c>
      <c r="N507" s="53">
        <v>0</v>
      </c>
      <c r="O507" s="44" t="s">
        <v>56</v>
      </c>
      <c r="P507" s="44" t="s">
        <v>56</v>
      </c>
      <c r="Q507" s="44" t="s">
        <v>56</v>
      </c>
      <c r="R507" s="43" t="s">
        <v>56</v>
      </c>
      <c r="S507" s="43">
        <f t="shared" si="278"/>
        <v>0</v>
      </c>
      <c r="T507" s="44" t="s">
        <v>56</v>
      </c>
      <c r="U507" s="43">
        <f>SUM(S507:T507)</f>
        <v>0</v>
      </c>
      <c r="V507" s="39"/>
    </row>
    <row r="508" spans="1:22" ht="15" x14ac:dyDescent="0.3">
      <c r="B508" s="41" t="s">
        <v>173</v>
      </c>
      <c r="C508" s="44" t="s">
        <v>56</v>
      </c>
      <c r="D508" s="44" t="s">
        <v>56</v>
      </c>
      <c r="E508" s="44" t="s">
        <v>56</v>
      </c>
      <c r="F508" s="44" t="s">
        <v>56</v>
      </c>
      <c r="G508" s="44" t="s">
        <v>56</v>
      </c>
      <c r="H508" s="43" t="s">
        <v>56</v>
      </c>
      <c r="I508" s="43" t="s">
        <v>56</v>
      </c>
      <c r="J508" s="44" t="s">
        <v>56</v>
      </c>
      <c r="K508" s="43" t="s">
        <v>56</v>
      </c>
      <c r="L508" s="39"/>
      <c r="M508" s="44" t="s">
        <v>56</v>
      </c>
      <c r="N508" s="44" t="s">
        <v>56</v>
      </c>
      <c r="O508" s="44" t="s">
        <v>56</v>
      </c>
      <c r="P508" s="44" t="s">
        <v>56</v>
      </c>
      <c r="Q508" s="42">
        <v>874</v>
      </c>
      <c r="R508" s="43" t="s">
        <v>56</v>
      </c>
      <c r="S508" s="43">
        <f t="shared" si="278"/>
        <v>874</v>
      </c>
      <c r="T508" s="44" t="s">
        <v>56</v>
      </c>
      <c r="U508" s="43">
        <f t="shared" si="279"/>
        <v>874</v>
      </c>
      <c r="V508" s="39"/>
    </row>
    <row r="509" spans="1:22" ht="15" x14ac:dyDescent="0.3">
      <c r="B509" s="41" t="s">
        <v>58</v>
      </c>
      <c r="C509" s="44" t="s">
        <v>56</v>
      </c>
      <c r="D509" s="42">
        <v>26</v>
      </c>
      <c r="E509" s="42">
        <v>0</v>
      </c>
      <c r="F509" s="44" t="s">
        <v>56</v>
      </c>
      <c r="G509" s="42">
        <v>4</v>
      </c>
      <c r="H509" s="43" t="s">
        <v>56</v>
      </c>
      <c r="I509" s="43">
        <f>SUM(C509:G509)</f>
        <v>30</v>
      </c>
      <c r="J509" s="42">
        <v>395</v>
      </c>
      <c r="K509" s="43">
        <f t="shared" si="277"/>
        <v>425</v>
      </c>
      <c r="L509" s="39"/>
      <c r="M509" s="44" t="s">
        <v>56</v>
      </c>
      <c r="N509" s="42">
        <v>33</v>
      </c>
      <c r="O509" s="42">
        <v>5</v>
      </c>
      <c r="P509" s="44" t="s">
        <v>56</v>
      </c>
      <c r="Q509" s="42">
        <v>0</v>
      </c>
      <c r="R509" s="43" t="s">
        <v>56</v>
      </c>
      <c r="S509" s="43">
        <f t="shared" si="278"/>
        <v>38</v>
      </c>
      <c r="T509" s="42">
        <v>685</v>
      </c>
      <c r="U509" s="43">
        <f t="shared" si="279"/>
        <v>723</v>
      </c>
      <c r="V509" s="39"/>
    </row>
    <row r="510" spans="1:22" ht="15" x14ac:dyDescent="0.3">
      <c r="B510" s="41" t="s">
        <v>174</v>
      </c>
      <c r="C510" s="42">
        <v>83</v>
      </c>
      <c r="D510" s="44" t="s">
        <v>56</v>
      </c>
      <c r="E510" s="44" t="s">
        <v>56</v>
      </c>
      <c r="F510" s="44" t="s">
        <v>56</v>
      </c>
      <c r="G510" s="44" t="s">
        <v>56</v>
      </c>
      <c r="H510" s="43" t="s">
        <v>56</v>
      </c>
      <c r="I510" s="43">
        <f>SUM(C510:G510)</f>
        <v>83</v>
      </c>
      <c r="J510" s="44" t="s">
        <v>56</v>
      </c>
      <c r="K510" s="43">
        <f t="shared" si="277"/>
        <v>83</v>
      </c>
      <c r="L510" s="39"/>
      <c r="M510" s="42">
        <v>75</v>
      </c>
      <c r="N510" s="44" t="s">
        <v>56</v>
      </c>
      <c r="O510" s="44" t="s">
        <v>56</v>
      </c>
      <c r="P510" s="44" t="s">
        <v>56</v>
      </c>
      <c r="Q510" s="44" t="s">
        <v>56</v>
      </c>
      <c r="R510" s="43" t="s">
        <v>56</v>
      </c>
      <c r="S510" s="43">
        <f t="shared" si="278"/>
        <v>75</v>
      </c>
      <c r="T510" s="44" t="s">
        <v>56</v>
      </c>
      <c r="U510" s="43">
        <f t="shared" si="279"/>
        <v>75</v>
      </c>
      <c r="V510" s="39"/>
    </row>
    <row r="511" spans="1:22" ht="15" x14ac:dyDescent="0.3">
      <c r="B511" s="41" t="s">
        <v>175</v>
      </c>
      <c r="C511" s="44" t="s">
        <v>56</v>
      </c>
      <c r="D511" s="44" t="s">
        <v>56</v>
      </c>
      <c r="E511" s="44" t="s">
        <v>56</v>
      </c>
      <c r="F511" s="44" t="s">
        <v>56</v>
      </c>
      <c r="G511" s="44" t="s">
        <v>56</v>
      </c>
      <c r="H511" s="43" t="s">
        <v>56</v>
      </c>
      <c r="I511" s="43" t="s">
        <v>56</v>
      </c>
      <c r="J511" s="44" t="s">
        <v>56</v>
      </c>
      <c r="K511" s="43" t="s">
        <v>56</v>
      </c>
      <c r="L511" s="39"/>
      <c r="M511" s="44" t="s">
        <v>56</v>
      </c>
      <c r="N511" s="42">
        <v>0</v>
      </c>
      <c r="O511" s="42">
        <v>0</v>
      </c>
      <c r="P511" s="44" t="s">
        <v>56</v>
      </c>
      <c r="Q511" s="42">
        <v>75</v>
      </c>
      <c r="R511" s="43" t="s">
        <v>56</v>
      </c>
      <c r="S511" s="43">
        <f t="shared" si="278"/>
        <v>75</v>
      </c>
      <c r="T511" s="42">
        <v>159</v>
      </c>
      <c r="U511" s="43">
        <f t="shared" si="279"/>
        <v>234</v>
      </c>
      <c r="V511" s="39"/>
    </row>
    <row r="512" spans="1:22" ht="15" x14ac:dyDescent="0.3">
      <c r="B512" s="41" t="s">
        <v>160</v>
      </c>
      <c r="C512" s="44" t="s">
        <v>56</v>
      </c>
      <c r="D512" s="44" t="s">
        <v>56</v>
      </c>
      <c r="E512" s="44" t="s">
        <v>56</v>
      </c>
      <c r="F512" s="44" t="s">
        <v>56</v>
      </c>
      <c r="G512" s="44" t="s">
        <v>56</v>
      </c>
      <c r="H512" s="43" t="s">
        <v>56</v>
      </c>
      <c r="I512" s="43" t="s">
        <v>56</v>
      </c>
      <c r="J512" s="44" t="s">
        <v>56</v>
      </c>
      <c r="K512" s="43" t="s">
        <v>56</v>
      </c>
      <c r="L512" s="39"/>
      <c r="M512" s="44" t="s">
        <v>56</v>
      </c>
      <c r="N512" s="44" t="s">
        <v>56</v>
      </c>
      <c r="O512" s="44" t="s">
        <v>56</v>
      </c>
      <c r="P512" s="44" t="s">
        <v>56</v>
      </c>
      <c r="Q512" s="42">
        <v>388</v>
      </c>
      <c r="R512" s="43" t="s">
        <v>56</v>
      </c>
      <c r="S512" s="43">
        <f t="shared" si="278"/>
        <v>388</v>
      </c>
      <c r="T512" s="44" t="s">
        <v>56</v>
      </c>
      <c r="U512" s="43">
        <f t="shared" si="279"/>
        <v>388</v>
      </c>
      <c r="V512" s="39"/>
    </row>
    <row r="513" spans="1:22" ht="15" x14ac:dyDescent="0.3">
      <c r="B513" s="41" t="s">
        <v>115</v>
      </c>
      <c r="C513" s="44" t="s">
        <v>56</v>
      </c>
      <c r="D513" s="42">
        <v>85</v>
      </c>
      <c r="E513" s="42">
        <v>0</v>
      </c>
      <c r="F513" s="44" t="s">
        <v>56</v>
      </c>
      <c r="G513" s="42">
        <v>3</v>
      </c>
      <c r="H513" s="43" t="s">
        <v>56</v>
      </c>
      <c r="I513" s="43">
        <f>SUM(C513:G513)</f>
        <v>88</v>
      </c>
      <c r="J513" s="44" t="s">
        <v>56</v>
      </c>
      <c r="K513" s="43">
        <f t="shared" si="277"/>
        <v>88</v>
      </c>
      <c r="L513" s="39"/>
      <c r="M513" s="44" t="s">
        <v>56</v>
      </c>
      <c r="N513" s="42">
        <v>585</v>
      </c>
      <c r="O513" s="42">
        <v>79</v>
      </c>
      <c r="P513" s="44" t="s">
        <v>56</v>
      </c>
      <c r="Q513" s="42">
        <v>224</v>
      </c>
      <c r="R513" s="43" t="s">
        <v>56</v>
      </c>
      <c r="S513" s="43">
        <f t="shared" si="278"/>
        <v>888</v>
      </c>
      <c r="T513" s="44" t="s">
        <v>56</v>
      </c>
      <c r="U513" s="43">
        <f t="shared" si="279"/>
        <v>888</v>
      </c>
      <c r="V513" s="39"/>
    </row>
    <row r="514" spans="1:22" ht="15" x14ac:dyDescent="0.3">
      <c r="B514" s="41" t="s">
        <v>161</v>
      </c>
      <c r="C514" s="44" t="s">
        <v>56</v>
      </c>
      <c r="D514" s="42">
        <v>96</v>
      </c>
      <c r="E514" s="54">
        <v>0</v>
      </c>
      <c r="F514" s="44" t="s">
        <v>56</v>
      </c>
      <c r="G514" s="42">
        <v>98</v>
      </c>
      <c r="H514" s="43" t="s">
        <v>56</v>
      </c>
      <c r="I514" s="43">
        <f>SUM(C514:G514)</f>
        <v>194</v>
      </c>
      <c r="J514" s="42">
        <v>1549</v>
      </c>
      <c r="K514" s="43">
        <f t="shared" si="277"/>
        <v>1743</v>
      </c>
      <c r="L514" s="39"/>
      <c r="M514" s="44" t="s">
        <v>56</v>
      </c>
      <c r="N514" s="42">
        <v>86</v>
      </c>
      <c r="O514" s="54">
        <v>0</v>
      </c>
      <c r="P514" s="44" t="s">
        <v>56</v>
      </c>
      <c r="Q514" s="42">
        <v>132</v>
      </c>
      <c r="R514" s="43" t="s">
        <v>56</v>
      </c>
      <c r="S514" s="43">
        <f t="shared" si="278"/>
        <v>218</v>
      </c>
      <c r="T514" s="38">
        <v>1659</v>
      </c>
      <c r="U514" s="43">
        <f t="shared" si="279"/>
        <v>1877</v>
      </c>
      <c r="V514" s="39"/>
    </row>
    <row r="515" spans="1:22" ht="15" x14ac:dyDescent="0.3">
      <c r="B515" s="41" t="s">
        <v>117</v>
      </c>
      <c r="C515" s="42">
        <v>105</v>
      </c>
      <c r="D515" s="44" t="s">
        <v>56</v>
      </c>
      <c r="E515" s="44" t="s">
        <v>56</v>
      </c>
      <c r="F515" s="44" t="s">
        <v>56</v>
      </c>
      <c r="G515" s="44" t="s">
        <v>56</v>
      </c>
      <c r="H515" s="43" t="s">
        <v>56</v>
      </c>
      <c r="I515" s="43">
        <f>SUM(C515:G515)</f>
        <v>105</v>
      </c>
      <c r="J515" s="44" t="s">
        <v>56</v>
      </c>
      <c r="K515" s="43">
        <f>SUM(I515:J515)</f>
        <v>105</v>
      </c>
      <c r="L515" s="39"/>
      <c r="M515" s="42">
        <v>60</v>
      </c>
      <c r="N515" s="44" t="s">
        <v>56</v>
      </c>
      <c r="O515" s="44" t="s">
        <v>56</v>
      </c>
      <c r="P515" s="44" t="s">
        <v>56</v>
      </c>
      <c r="Q515" s="44" t="s">
        <v>56</v>
      </c>
      <c r="R515" s="43" t="s">
        <v>56</v>
      </c>
      <c r="S515" s="43">
        <f t="shared" si="278"/>
        <v>60</v>
      </c>
      <c r="T515" s="44" t="s">
        <v>56</v>
      </c>
      <c r="U515" s="43">
        <f>SUM(S515:T515)</f>
        <v>60</v>
      </c>
      <c r="V515" s="39"/>
    </row>
    <row r="516" spans="1:22" ht="15" x14ac:dyDescent="0.3">
      <c r="B516" s="41" t="s">
        <v>176</v>
      </c>
      <c r="C516" s="42">
        <v>43</v>
      </c>
      <c r="D516" s="44" t="s">
        <v>56</v>
      </c>
      <c r="E516" s="44" t="s">
        <v>56</v>
      </c>
      <c r="F516" s="44" t="s">
        <v>56</v>
      </c>
      <c r="G516" s="44" t="s">
        <v>56</v>
      </c>
      <c r="H516" s="43" t="s">
        <v>56</v>
      </c>
      <c r="I516" s="43">
        <f>SUM(C516:G516)</f>
        <v>43</v>
      </c>
      <c r="J516" s="44" t="s">
        <v>56</v>
      </c>
      <c r="K516" s="43">
        <f t="shared" si="277"/>
        <v>43</v>
      </c>
      <c r="L516" s="39"/>
      <c r="M516" s="42">
        <v>0</v>
      </c>
      <c r="N516" s="44" t="s">
        <v>56</v>
      </c>
      <c r="O516" s="44" t="s">
        <v>56</v>
      </c>
      <c r="P516" s="44" t="s">
        <v>56</v>
      </c>
      <c r="Q516" s="44" t="s">
        <v>56</v>
      </c>
      <c r="R516" s="43" t="s">
        <v>56</v>
      </c>
      <c r="S516" s="43">
        <f t="shared" si="278"/>
        <v>0</v>
      </c>
      <c r="T516" s="44" t="s">
        <v>56</v>
      </c>
      <c r="U516" s="43">
        <f t="shared" si="279"/>
        <v>0</v>
      </c>
      <c r="V516" s="39"/>
    </row>
    <row r="517" spans="1:22" ht="15" x14ac:dyDescent="0.3">
      <c r="B517" s="46" t="s">
        <v>177</v>
      </c>
      <c r="C517" s="43">
        <f t="shared" ref="C517:K517" si="280">SUM(C502:C516)</f>
        <v>7418</v>
      </c>
      <c r="D517" s="43">
        <f t="shared" si="280"/>
        <v>716</v>
      </c>
      <c r="E517" s="43">
        <f t="shared" si="280"/>
        <v>0</v>
      </c>
      <c r="F517" s="44" t="s">
        <v>56</v>
      </c>
      <c r="G517" s="43">
        <f t="shared" si="280"/>
        <v>1468</v>
      </c>
      <c r="H517" s="43" t="s">
        <v>56</v>
      </c>
      <c r="I517" s="43">
        <f t="shared" si="280"/>
        <v>9602</v>
      </c>
      <c r="J517" s="43">
        <f t="shared" si="280"/>
        <v>2496</v>
      </c>
      <c r="K517" s="43">
        <f t="shared" si="280"/>
        <v>12098</v>
      </c>
      <c r="L517" s="39"/>
      <c r="M517" s="43">
        <f t="shared" ref="M517:U517" si="281">SUM(M502:M516)</f>
        <v>4569</v>
      </c>
      <c r="N517" s="43">
        <f t="shared" si="281"/>
        <v>1135</v>
      </c>
      <c r="O517" s="43">
        <f t="shared" si="281"/>
        <v>84</v>
      </c>
      <c r="P517" s="44" t="s">
        <v>56</v>
      </c>
      <c r="Q517" s="43">
        <f t="shared" si="281"/>
        <v>2511</v>
      </c>
      <c r="R517" s="43" t="s">
        <v>56</v>
      </c>
      <c r="S517" s="43">
        <f t="shared" si="281"/>
        <v>8299</v>
      </c>
      <c r="T517" s="43">
        <f t="shared" si="281"/>
        <v>2540</v>
      </c>
      <c r="U517" s="43">
        <f t="shared" si="281"/>
        <v>10839</v>
      </c>
      <c r="V517" s="39"/>
    </row>
    <row r="518" spans="1:22" ht="12.75" customHeight="1" x14ac:dyDescent="0.3">
      <c r="C518" s="43"/>
      <c r="D518" s="43"/>
      <c r="E518" s="43"/>
      <c r="F518" s="43"/>
      <c r="G518" s="43"/>
      <c r="H518" s="43"/>
      <c r="I518" s="43"/>
      <c r="J518" s="43"/>
      <c r="K518" s="43"/>
      <c r="L518" s="39"/>
      <c r="M518" s="43"/>
      <c r="N518" s="43"/>
      <c r="O518" s="43"/>
      <c r="P518" s="43"/>
      <c r="Q518" s="43"/>
      <c r="R518" s="43"/>
      <c r="S518" s="43"/>
      <c r="T518" s="43"/>
      <c r="U518" s="43"/>
      <c r="V518" s="39"/>
    </row>
    <row r="519" spans="1:22" ht="17.25" customHeight="1" x14ac:dyDescent="0.3">
      <c r="A519" s="36"/>
      <c r="B519" s="37" t="s">
        <v>178</v>
      </c>
      <c r="C519" s="38"/>
      <c r="D519" s="38"/>
      <c r="E519" s="38"/>
      <c r="F519" s="38"/>
      <c r="G519" s="38"/>
      <c r="H519" s="38"/>
      <c r="I519" s="38"/>
      <c r="J519" s="38"/>
      <c r="K519" s="38"/>
      <c r="L519" s="39"/>
      <c r="M519" s="38"/>
      <c r="N519" s="38"/>
      <c r="O519" s="38"/>
      <c r="P519" s="38"/>
      <c r="Q519" s="38"/>
      <c r="R519" s="38"/>
      <c r="S519" s="38"/>
      <c r="T519" s="38"/>
      <c r="U519" s="38"/>
    </row>
    <row r="520" spans="1:22" ht="15" x14ac:dyDescent="0.3">
      <c r="B520" s="41" t="s">
        <v>155</v>
      </c>
      <c r="C520" s="44" t="s">
        <v>56</v>
      </c>
      <c r="D520" s="42">
        <v>171</v>
      </c>
      <c r="E520" s="42">
        <v>0</v>
      </c>
      <c r="F520" s="44" t="s">
        <v>56</v>
      </c>
      <c r="G520" s="42">
        <v>35</v>
      </c>
      <c r="H520" s="43" t="s">
        <v>56</v>
      </c>
      <c r="I520" s="43">
        <f>SUM(C520:G520)</f>
        <v>206</v>
      </c>
      <c r="J520" s="42">
        <v>445</v>
      </c>
      <c r="K520" s="43">
        <f t="shared" ref="K520:K525" si="282">SUM(I520:J520)</f>
        <v>651</v>
      </c>
      <c r="L520" s="39"/>
      <c r="M520" s="44" t="s">
        <v>56</v>
      </c>
      <c r="N520" s="42">
        <v>45</v>
      </c>
      <c r="O520" s="42">
        <v>0</v>
      </c>
      <c r="P520" s="44" t="s">
        <v>56</v>
      </c>
      <c r="Q520" s="42">
        <v>0</v>
      </c>
      <c r="R520" s="43" t="s">
        <v>56</v>
      </c>
      <c r="S520" s="43">
        <f>SUM(M520:Q520)</f>
        <v>45</v>
      </c>
      <c r="T520" s="42">
        <v>10</v>
      </c>
      <c r="U520" s="43">
        <f>SUM(S520:T520)</f>
        <v>55</v>
      </c>
      <c r="V520" s="39"/>
    </row>
    <row r="521" spans="1:22" ht="15" x14ac:dyDescent="0.3">
      <c r="B521" s="41" t="s">
        <v>179</v>
      </c>
      <c r="C521" s="42">
        <v>1625</v>
      </c>
      <c r="D521" s="54">
        <v>100</v>
      </c>
      <c r="E521" s="44" t="s">
        <v>56</v>
      </c>
      <c r="F521" s="44" t="s">
        <v>56</v>
      </c>
      <c r="G521" s="42">
        <v>264</v>
      </c>
      <c r="H521" s="43" t="s">
        <v>56</v>
      </c>
      <c r="I521" s="43">
        <f>SUM(C521:G521)</f>
        <v>1989</v>
      </c>
      <c r="J521" s="44" t="s">
        <v>56</v>
      </c>
      <c r="K521" s="43">
        <f t="shared" si="282"/>
        <v>1989</v>
      </c>
      <c r="L521" s="39"/>
      <c r="M521" s="54">
        <v>199</v>
      </c>
      <c r="N521" s="54">
        <v>6</v>
      </c>
      <c r="O521" s="44" t="s">
        <v>56</v>
      </c>
      <c r="P521" s="44" t="s">
        <v>56</v>
      </c>
      <c r="Q521" s="42">
        <v>54</v>
      </c>
      <c r="R521" s="43" t="s">
        <v>56</v>
      </c>
      <c r="S521" s="43">
        <f>SUM(M521:Q521)</f>
        <v>259</v>
      </c>
      <c r="T521" s="44" t="s">
        <v>56</v>
      </c>
      <c r="U521" s="43">
        <f>SUM(S521:T521)</f>
        <v>259</v>
      </c>
      <c r="V521" s="39"/>
    </row>
    <row r="522" spans="1:22" ht="15" x14ac:dyDescent="0.3">
      <c r="B522" s="41" t="s">
        <v>125</v>
      </c>
      <c r="C522" s="42">
        <v>13585</v>
      </c>
      <c r="D522" s="42">
        <v>1262</v>
      </c>
      <c r="E522" s="44" t="s">
        <v>56</v>
      </c>
      <c r="F522" s="44" t="s">
        <v>56</v>
      </c>
      <c r="G522" s="42">
        <v>2648</v>
      </c>
      <c r="H522" s="43" t="s">
        <v>56</v>
      </c>
      <c r="I522" s="43">
        <f>SUM(C522:G522)</f>
        <v>17495</v>
      </c>
      <c r="J522" s="44" t="s">
        <v>56</v>
      </c>
      <c r="K522" s="43">
        <f t="shared" si="282"/>
        <v>17495</v>
      </c>
      <c r="L522" s="39"/>
      <c r="M522" s="42">
        <v>10854</v>
      </c>
      <c r="N522" s="42">
        <v>1803</v>
      </c>
      <c r="O522" s="44" t="s">
        <v>56</v>
      </c>
      <c r="P522" s="44" t="s">
        <v>56</v>
      </c>
      <c r="Q522" s="42">
        <v>2136</v>
      </c>
      <c r="R522" s="43" t="s">
        <v>56</v>
      </c>
      <c r="S522" s="43">
        <f>SUM(M522:Q522)</f>
        <v>14793</v>
      </c>
      <c r="T522" s="44" t="s">
        <v>56</v>
      </c>
      <c r="U522" s="43">
        <f t="shared" ref="U522:U537" si="283">SUM(S522:T522)</f>
        <v>14793</v>
      </c>
      <c r="V522" s="39"/>
    </row>
    <row r="523" spans="1:22" ht="15" x14ac:dyDescent="0.3">
      <c r="B523" s="41" t="s">
        <v>93</v>
      </c>
      <c r="C523" s="44" t="s">
        <v>56</v>
      </c>
      <c r="D523" s="44" t="s">
        <v>56</v>
      </c>
      <c r="E523" s="44" t="s">
        <v>56</v>
      </c>
      <c r="F523" s="44" t="s">
        <v>56</v>
      </c>
      <c r="G523" s="44" t="s">
        <v>56</v>
      </c>
      <c r="H523" s="43" t="s">
        <v>56</v>
      </c>
      <c r="I523" s="44" t="s">
        <v>56</v>
      </c>
      <c r="J523" s="54">
        <v>0</v>
      </c>
      <c r="K523" s="43">
        <f t="shared" si="282"/>
        <v>0</v>
      </c>
      <c r="L523" s="39"/>
      <c r="M523" s="44" t="s">
        <v>56</v>
      </c>
      <c r="N523" s="44" t="s">
        <v>56</v>
      </c>
      <c r="O523" s="44" t="s">
        <v>56</v>
      </c>
      <c r="P523" s="44" t="s">
        <v>56</v>
      </c>
      <c r="Q523" s="44" t="s">
        <v>56</v>
      </c>
      <c r="R523" s="43" t="s">
        <v>56</v>
      </c>
      <c r="S523" s="44" t="s">
        <v>56</v>
      </c>
      <c r="T523" s="54">
        <v>0</v>
      </c>
      <c r="U523" s="43">
        <f t="shared" si="283"/>
        <v>0</v>
      </c>
      <c r="V523" s="39"/>
    </row>
    <row r="524" spans="1:22" ht="15" x14ac:dyDescent="0.3">
      <c r="B524" s="41" t="s">
        <v>99</v>
      </c>
      <c r="C524" s="54">
        <v>657</v>
      </c>
      <c r="D524" s="54">
        <v>156</v>
      </c>
      <c r="E524" s="44" t="s">
        <v>56</v>
      </c>
      <c r="F524" s="44" t="s">
        <v>56</v>
      </c>
      <c r="G524" s="54">
        <v>60</v>
      </c>
      <c r="H524" s="43" t="s">
        <v>56</v>
      </c>
      <c r="I524" s="43">
        <f>SUM(C524:G524)</f>
        <v>873</v>
      </c>
      <c r="J524" s="44" t="s">
        <v>56</v>
      </c>
      <c r="K524" s="43">
        <f t="shared" si="282"/>
        <v>873</v>
      </c>
      <c r="L524" s="39"/>
      <c r="M524" s="54">
        <v>10</v>
      </c>
      <c r="N524" s="54">
        <v>0</v>
      </c>
      <c r="O524" s="44" t="s">
        <v>56</v>
      </c>
      <c r="P524" s="44" t="s">
        <v>56</v>
      </c>
      <c r="Q524" s="54">
        <v>0</v>
      </c>
      <c r="R524" s="43" t="s">
        <v>56</v>
      </c>
      <c r="S524" s="43">
        <f t="shared" ref="S524:S530" si="284">SUM(M524:Q524)</f>
        <v>10</v>
      </c>
      <c r="T524" s="44" t="s">
        <v>56</v>
      </c>
      <c r="U524" s="43">
        <f>SUM(S524:T524)</f>
        <v>10</v>
      </c>
      <c r="V524" s="39"/>
    </row>
    <row r="525" spans="1:22" ht="15" x14ac:dyDescent="0.3">
      <c r="B525" s="41" t="s">
        <v>156</v>
      </c>
      <c r="C525" s="44" t="s">
        <v>56</v>
      </c>
      <c r="D525" s="42">
        <v>6</v>
      </c>
      <c r="E525" s="42">
        <v>0</v>
      </c>
      <c r="F525" s="44" t="s">
        <v>56</v>
      </c>
      <c r="G525" s="42">
        <v>70</v>
      </c>
      <c r="H525" s="43" t="s">
        <v>56</v>
      </c>
      <c r="I525" s="43">
        <f>SUM(C525:G525)</f>
        <v>76</v>
      </c>
      <c r="J525" s="42">
        <v>550</v>
      </c>
      <c r="K525" s="43">
        <f t="shared" si="282"/>
        <v>626</v>
      </c>
      <c r="L525" s="39"/>
      <c r="M525" s="44" t="s">
        <v>56</v>
      </c>
      <c r="N525" s="42">
        <v>2</v>
      </c>
      <c r="O525" s="42">
        <v>0</v>
      </c>
      <c r="P525" s="44" t="s">
        <v>56</v>
      </c>
      <c r="Q525" s="42">
        <v>0</v>
      </c>
      <c r="R525" s="43" t="s">
        <v>56</v>
      </c>
      <c r="S525" s="43">
        <f t="shared" si="284"/>
        <v>2</v>
      </c>
      <c r="T525" s="42">
        <v>90</v>
      </c>
      <c r="U525" s="43">
        <f t="shared" si="283"/>
        <v>92</v>
      </c>
      <c r="V525" s="39"/>
    </row>
    <row r="526" spans="1:22" ht="15" x14ac:dyDescent="0.3">
      <c r="B526" s="57" t="s">
        <v>157</v>
      </c>
      <c r="C526" s="42">
        <v>767</v>
      </c>
      <c r="D526" s="42">
        <v>3</v>
      </c>
      <c r="E526" s="44" t="s">
        <v>56</v>
      </c>
      <c r="F526" s="44" t="s">
        <v>56</v>
      </c>
      <c r="G526" s="44" t="s">
        <v>56</v>
      </c>
      <c r="H526" s="43" t="s">
        <v>56</v>
      </c>
      <c r="I526" s="43">
        <f>SUM(C526:G526)</f>
        <v>770</v>
      </c>
      <c r="J526" s="44" t="s">
        <v>56</v>
      </c>
      <c r="K526" s="43">
        <f>SUM(I526:J526)</f>
        <v>770</v>
      </c>
      <c r="L526" s="39"/>
      <c r="M526" s="42">
        <v>605</v>
      </c>
      <c r="N526" s="53">
        <v>3</v>
      </c>
      <c r="O526" s="44" t="s">
        <v>56</v>
      </c>
      <c r="P526" s="44" t="s">
        <v>56</v>
      </c>
      <c r="Q526" s="44" t="s">
        <v>56</v>
      </c>
      <c r="R526" s="43" t="s">
        <v>56</v>
      </c>
      <c r="S526" s="43">
        <f t="shared" si="284"/>
        <v>608</v>
      </c>
      <c r="T526" s="44" t="s">
        <v>56</v>
      </c>
      <c r="U526" s="43">
        <f t="shared" si="283"/>
        <v>608</v>
      </c>
      <c r="V526" s="39"/>
    </row>
    <row r="527" spans="1:22" ht="15" x14ac:dyDescent="0.3">
      <c r="B527" s="41" t="s">
        <v>137</v>
      </c>
      <c r="C527" s="42">
        <v>179</v>
      </c>
      <c r="D527" s="42">
        <v>9</v>
      </c>
      <c r="E527" s="44" t="s">
        <v>56</v>
      </c>
      <c r="F527" s="44" t="s">
        <v>56</v>
      </c>
      <c r="G527" s="44" t="s">
        <v>56</v>
      </c>
      <c r="H527" s="43" t="s">
        <v>56</v>
      </c>
      <c r="I527" s="43">
        <f>SUM(C527:G527)</f>
        <v>188</v>
      </c>
      <c r="J527" s="44" t="s">
        <v>56</v>
      </c>
      <c r="K527" s="43">
        <f>SUM(I527:J527)</f>
        <v>188</v>
      </c>
      <c r="L527" s="39"/>
      <c r="M527" s="42">
        <v>90</v>
      </c>
      <c r="N527" s="53">
        <v>1</v>
      </c>
      <c r="O527" s="44" t="s">
        <v>56</v>
      </c>
      <c r="P527" s="44" t="s">
        <v>56</v>
      </c>
      <c r="Q527" s="44" t="s">
        <v>56</v>
      </c>
      <c r="R527" s="43" t="s">
        <v>56</v>
      </c>
      <c r="S527" s="43">
        <f t="shared" si="284"/>
        <v>91</v>
      </c>
      <c r="T527" s="44" t="s">
        <v>56</v>
      </c>
      <c r="U527" s="43">
        <f t="shared" si="283"/>
        <v>91</v>
      </c>
      <c r="V527" s="39"/>
    </row>
    <row r="528" spans="1:22" ht="15" x14ac:dyDescent="0.3">
      <c r="B528" s="41" t="s">
        <v>173</v>
      </c>
      <c r="C528" s="44" t="s">
        <v>56</v>
      </c>
      <c r="D528" s="44" t="s">
        <v>56</v>
      </c>
      <c r="E528" s="44" t="s">
        <v>56</v>
      </c>
      <c r="F528" s="44" t="s">
        <v>56</v>
      </c>
      <c r="G528" s="44" t="s">
        <v>56</v>
      </c>
      <c r="H528" s="43" t="s">
        <v>56</v>
      </c>
      <c r="I528" s="43" t="s">
        <v>56</v>
      </c>
      <c r="J528" s="44" t="s">
        <v>56</v>
      </c>
      <c r="K528" s="43" t="s">
        <v>56</v>
      </c>
      <c r="L528" s="39"/>
      <c r="M528" s="44" t="s">
        <v>56</v>
      </c>
      <c r="N528" s="44" t="s">
        <v>56</v>
      </c>
      <c r="O528" s="44" t="s">
        <v>56</v>
      </c>
      <c r="P528" s="44" t="s">
        <v>56</v>
      </c>
      <c r="Q528" s="42">
        <v>84</v>
      </c>
      <c r="R528" s="43" t="s">
        <v>56</v>
      </c>
      <c r="S528" s="43">
        <f t="shared" si="284"/>
        <v>84</v>
      </c>
      <c r="T528" s="44" t="s">
        <v>56</v>
      </c>
      <c r="U528" s="43">
        <f t="shared" si="283"/>
        <v>84</v>
      </c>
      <c r="V528" s="39"/>
    </row>
    <row r="529" spans="1:22" ht="15" x14ac:dyDescent="0.3">
      <c r="B529" s="41" t="s">
        <v>58</v>
      </c>
      <c r="C529" s="44" t="s">
        <v>56</v>
      </c>
      <c r="D529" s="42">
        <v>0</v>
      </c>
      <c r="E529" s="42">
        <v>0</v>
      </c>
      <c r="F529" s="44" t="s">
        <v>56</v>
      </c>
      <c r="G529" s="42">
        <v>11</v>
      </c>
      <c r="H529" s="43" t="s">
        <v>56</v>
      </c>
      <c r="I529" s="43">
        <f>SUM(C529:G529)</f>
        <v>11</v>
      </c>
      <c r="J529" s="42">
        <v>454</v>
      </c>
      <c r="K529" s="43">
        <f>SUM(I529:J529)</f>
        <v>465</v>
      </c>
      <c r="L529" s="39"/>
      <c r="M529" s="44" t="s">
        <v>56</v>
      </c>
      <c r="N529" s="42">
        <v>57</v>
      </c>
      <c r="O529" s="42">
        <v>3</v>
      </c>
      <c r="P529" s="44" t="s">
        <v>56</v>
      </c>
      <c r="Q529" s="42">
        <v>85</v>
      </c>
      <c r="R529" s="43" t="s">
        <v>56</v>
      </c>
      <c r="S529" s="43">
        <f t="shared" si="284"/>
        <v>145</v>
      </c>
      <c r="T529" s="42">
        <v>2155</v>
      </c>
      <c r="U529" s="43">
        <f t="shared" si="283"/>
        <v>2300</v>
      </c>
      <c r="V529" s="39"/>
    </row>
    <row r="530" spans="1:22" ht="15" x14ac:dyDescent="0.3">
      <c r="B530" s="57" t="s">
        <v>159</v>
      </c>
      <c r="C530" s="42">
        <v>289</v>
      </c>
      <c r="D530" s="44" t="s">
        <v>56</v>
      </c>
      <c r="E530" s="44" t="s">
        <v>56</v>
      </c>
      <c r="F530" s="44" t="s">
        <v>56</v>
      </c>
      <c r="G530" s="44" t="s">
        <v>56</v>
      </c>
      <c r="H530" s="43" t="s">
        <v>56</v>
      </c>
      <c r="I530" s="43">
        <f>SUM(C530:G530)</f>
        <v>289</v>
      </c>
      <c r="J530" s="44" t="s">
        <v>56</v>
      </c>
      <c r="K530" s="43">
        <f>SUM(I530:J530)</f>
        <v>289</v>
      </c>
      <c r="L530" s="39"/>
      <c r="M530" s="42">
        <v>500</v>
      </c>
      <c r="N530" s="44" t="s">
        <v>56</v>
      </c>
      <c r="O530" s="44" t="s">
        <v>56</v>
      </c>
      <c r="P530" s="44" t="s">
        <v>56</v>
      </c>
      <c r="Q530" s="44" t="s">
        <v>56</v>
      </c>
      <c r="R530" s="43" t="s">
        <v>56</v>
      </c>
      <c r="S530" s="43">
        <f t="shared" si="284"/>
        <v>500</v>
      </c>
      <c r="T530" s="44" t="s">
        <v>56</v>
      </c>
      <c r="U530" s="43">
        <f t="shared" si="283"/>
        <v>500</v>
      </c>
      <c r="V530" s="39"/>
    </row>
    <row r="531" spans="1:22" ht="15" x14ac:dyDescent="0.3">
      <c r="B531" s="41" t="s">
        <v>175</v>
      </c>
      <c r="C531" s="44" t="s">
        <v>56</v>
      </c>
      <c r="D531" s="44" t="s">
        <v>56</v>
      </c>
      <c r="E531" s="44" t="s">
        <v>56</v>
      </c>
      <c r="F531" s="44" t="s">
        <v>56</v>
      </c>
      <c r="G531" s="44" t="s">
        <v>56</v>
      </c>
      <c r="H531" s="43" t="s">
        <v>56</v>
      </c>
      <c r="I531" s="43" t="s">
        <v>56</v>
      </c>
      <c r="J531" s="44" t="s">
        <v>56</v>
      </c>
      <c r="K531" s="43" t="s">
        <v>56</v>
      </c>
      <c r="L531" s="39"/>
      <c r="M531" s="44" t="s">
        <v>56</v>
      </c>
      <c r="N531" s="44" t="s">
        <v>56</v>
      </c>
      <c r="O531" s="44" t="s">
        <v>56</v>
      </c>
      <c r="P531" s="44" t="s">
        <v>56</v>
      </c>
      <c r="Q531" s="44" t="s">
        <v>56</v>
      </c>
      <c r="R531" s="43" t="s">
        <v>56</v>
      </c>
      <c r="S531" s="44" t="s">
        <v>56</v>
      </c>
      <c r="T531" s="44" t="s">
        <v>56</v>
      </c>
      <c r="U531" s="44" t="s">
        <v>56</v>
      </c>
      <c r="V531" s="39"/>
    </row>
    <row r="532" spans="1:22" ht="15" x14ac:dyDescent="0.3">
      <c r="B532" s="41" t="s">
        <v>160</v>
      </c>
      <c r="C532" s="44" t="s">
        <v>56</v>
      </c>
      <c r="D532" s="44" t="s">
        <v>56</v>
      </c>
      <c r="E532" s="44" t="s">
        <v>56</v>
      </c>
      <c r="F532" s="44" t="s">
        <v>56</v>
      </c>
      <c r="G532" s="44" t="s">
        <v>56</v>
      </c>
      <c r="H532" s="43" t="s">
        <v>56</v>
      </c>
      <c r="I532" s="43" t="s">
        <v>56</v>
      </c>
      <c r="J532" s="44" t="s">
        <v>56</v>
      </c>
      <c r="K532" s="43" t="s">
        <v>56</v>
      </c>
      <c r="L532" s="39"/>
      <c r="M532" s="44" t="s">
        <v>56</v>
      </c>
      <c r="N532" s="44" t="s">
        <v>56</v>
      </c>
      <c r="O532" s="44" t="s">
        <v>56</v>
      </c>
      <c r="P532" s="44" t="s">
        <v>56</v>
      </c>
      <c r="Q532" s="42">
        <v>477</v>
      </c>
      <c r="R532" s="43" t="s">
        <v>56</v>
      </c>
      <c r="S532" s="43">
        <f t="shared" ref="S532:S537" si="285">SUM(M532:Q532)</f>
        <v>477</v>
      </c>
      <c r="T532" s="44" t="s">
        <v>56</v>
      </c>
      <c r="U532" s="43">
        <f t="shared" si="283"/>
        <v>477</v>
      </c>
      <c r="V532" s="39"/>
    </row>
    <row r="533" spans="1:22" ht="15" x14ac:dyDescent="0.3">
      <c r="B533" s="41" t="s">
        <v>115</v>
      </c>
      <c r="C533" s="44" t="s">
        <v>56</v>
      </c>
      <c r="D533" s="42">
        <f>55-36</f>
        <v>19</v>
      </c>
      <c r="E533" s="42">
        <v>0</v>
      </c>
      <c r="F533" s="44" t="s">
        <v>56</v>
      </c>
      <c r="G533" s="42">
        <f>45-4</f>
        <v>41</v>
      </c>
      <c r="H533" s="43" t="s">
        <v>56</v>
      </c>
      <c r="I533" s="43">
        <f>SUM(C533:G533)</f>
        <v>60</v>
      </c>
      <c r="J533" s="44" t="s">
        <v>56</v>
      </c>
      <c r="K533" s="43">
        <f>SUM(I533:J533)</f>
        <v>60</v>
      </c>
      <c r="L533" s="39"/>
      <c r="M533" s="44" t="s">
        <v>56</v>
      </c>
      <c r="N533" s="42">
        <v>1309</v>
      </c>
      <c r="O533" s="42">
        <v>16</v>
      </c>
      <c r="P533" s="44" t="s">
        <v>56</v>
      </c>
      <c r="Q533" s="42">
        <v>548</v>
      </c>
      <c r="R533" s="43" t="s">
        <v>56</v>
      </c>
      <c r="S533" s="43">
        <f t="shared" si="285"/>
        <v>1873</v>
      </c>
      <c r="T533" s="44" t="s">
        <v>56</v>
      </c>
      <c r="U533" s="43">
        <f t="shared" si="283"/>
        <v>1873</v>
      </c>
      <c r="V533" s="39"/>
    </row>
    <row r="534" spans="1:22" ht="15" x14ac:dyDescent="0.3">
      <c r="B534" s="41" t="s">
        <v>161</v>
      </c>
      <c r="C534" s="44" t="s">
        <v>56</v>
      </c>
      <c r="D534" s="42">
        <v>138</v>
      </c>
      <c r="E534" s="54">
        <v>0</v>
      </c>
      <c r="F534" s="44" t="s">
        <v>56</v>
      </c>
      <c r="G534" s="42">
        <v>33</v>
      </c>
      <c r="H534" s="43" t="s">
        <v>56</v>
      </c>
      <c r="I534" s="43">
        <f>SUM(C534:G534)</f>
        <v>171</v>
      </c>
      <c r="J534" s="42">
        <v>1964</v>
      </c>
      <c r="K534" s="43">
        <f>SUM(I534:J534)</f>
        <v>2135</v>
      </c>
      <c r="L534" s="39"/>
      <c r="M534" s="44" t="s">
        <v>56</v>
      </c>
      <c r="N534" s="42">
        <v>114</v>
      </c>
      <c r="O534" s="54">
        <v>0</v>
      </c>
      <c r="P534" s="44" t="s">
        <v>56</v>
      </c>
      <c r="Q534" s="42">
        <v>39</v>
      </c>
      <c r="R534" s="43" t="s">
        <v>56</v>
      </c>
      <c r="S534" s="43">
        <f t="shared" si="285"/>
        <v>153</v>
      </c>
      <c r="T534" s="42">
        <v>2026</v>
      </c>
      <c r="U534" s="43">
        <f t="shared" si="283"/>
        <v>2179</v>
      </c>
      <c r="V534" s="39"/>
    </row>
    <row r="535" spans="1:22" ht="15" x14ac:dyDescent="0.3">
      <c r="B535" s="41" t="s">
        <v>61</v>
      </c>
      <c r="C535" s="54">
        <v>145</v>
      </c>
      <c r="D535" s="44" t="s">
        <v>56</v>
      </c>
      <c r="E535" s="44" t="s">
        <v>56</v>
      </c>
      <c r="F535" s="44" t="s">
        <v>56</v>
      </c>
      <c r="G535" s="44" t="s">
        <v>56</v>
      </c>
      <c r="H535" s="43" t="s">
        <v>56</v>
      </c>
      <c r="I535" s="43">
        <f>SUM(C535:G535)</f>
        <v>145</v>
      </c>
      <c r="J535" s="44" t="s">
        <v>56</v>
      </c>
      <c r="K535" s="43">
        <f>SUM(I535:J535)</f>
        <v>145</v>
      </c>
      <c r="L535" s="39"/>
      <c r="M535" s="54">
        <v>0</v>
      </c>
      <c r="N535" s="44" t="s">
        <v>56</v>
      </c>
      <c r="O535" s="44" t="s">
        <v>56</v>
      </c>
      <c r="P535" s="44" t="s">
        <v>56</v>
      </c>
      <c r="Q535" s="44" t="s">
        <v>56</v>
      </c>
      <c r="R535" s="43" t="s">
        <v>56</v>
      </c>
      <c r="S535" s="43">
        <f t="shared" si="285"/>
        <v>0</v>
      </c>
      <c r="T535" s="44" t="s">
        <v>56</v>
      </c>
      <c r="U535" s="43">
        <f t="shared" si="283"/>
        <v>0</v>
      </c>
      <c r="V535" s="39"/>
    </row>
    <row r="536" spans="1:22" ht="15" x14ac:dyDescent="0.3">
      <c r="B536" s="41" t="s">
        <v>117</v>
      </c>
      <c r="C536" s="53">
        <v>320</v>
      </c>
      <c r="D536" s="44" t="s">
        <v>56</v>
      </c>
      <c r="E536" s="44" t="s">
        <v>56</v>
      </c>
      <c r="F536" s="44" t="s">
        <v>56</v>
      </c>
      <c r="G536" s="44" t="s">
        <v>56</v>
      </c>
      <c r="H536" s="43" t="s">
        <v>56</v>
      </c>
      <c r="I536" s="43">
        <f>SUM(C536:G536)</f>
        <v>320</v>
      </c>
      <c r="J536" s="44" t="s">
        <v>56</v>
      </c>
      <c r="K536" s="43">
        <f>SUM(I536:J536)</f>
        <v>320</v>
      </c>
      <c r="L536" s="39"/>
      <c r="M536" s="53">
        <v>228</v>
      </c>
      <c r="N536" s="44" t="s">
        <v>56</v>
      </c>
      <c r="O536" s="44" t="s">
        <v>56</v>
      </c>
      <c r="P536" s="44" t="s">
        <v>56</v>
      </c>
      <c r="Q536" s="44" t="s">
        <v>56</v>
      </c>
      <c r="R536" s="43" t="s">
        <v>56</v>
      </c>
      <c r="S536" s="43">
        <f t="shared" si="285"/>
        <v>228</v>
      </c>
      <c r="T536" s="44" t="s">
        <v>56</v>
      </c>
      <c r="U536" s="43">
        <f t="shared" si="283"/>
        <v>228</v>
      </c>
      <c r="V536" s="39"/>
    </row>
    <row r="537" spans="1:22" ht="15" x14ac:dyDescent="0.3">
      <c r="B537" s="57" t="s">
        <v>162</v>
      </c>
      <c r="C537" s="42">
        <v>197</v>
      </c>
      <c r="D537" s="44" t="s">
        <v>56</v>
      </c>
      <c r="E537" s="44" t="s">
        <v>56</v>
      </c>
      <c r="F537" s="44" t="s">
        <v>56</v>
      </c>
      <c r="G537" s="44" t="s">
        <v>56</v>
      </c>
      <c r="H537" s="43" t="s">
        <v>56</v>
      </c>
      <c r="I537" s="43">
        <f>SUM(C537:G537)</f>
        <v>197</v>
      </c>
      <c r="J537" s="44" t="s">
        <v>56</v>
      </c>
      <c r="K537" s="43">
        <f>SUM(I537:J537)</f>
        <v>197</v>
      </c>
      <c r="L537" s="39"/>
      <c r="M537" s="42">
        <v>39</v>
      </c>
      <c r="N537" s="44" t="s">
        <v>56</v>
      </c>
      <c r="O537" s="44" t="s">
        <v>56</v>
      </c>
      <c r="P537" s="44" t="s">
        <v>56</v>
      </c>
      <c r="Q537" s="44" t="s">
        <v>56</v>
      </c>
      <c r="R537" s="43" t="s">
        <v>56</v>
      </c>
      <c r="S537" s="43">
        <f t="shared" si="285"/>
        <v>39</v>
      </c>
      <c r="T537" s="44" t="s">
        <v>56</v>
      </c>
      <c r="U537" s="43">
        <f t="shared" si="283"/>
        <v>39</v>
      </c>
      <c r="V537" s="39"/>
    </row>
    <row r="538" spans="1:22" ht="15" x14ac:dyDescent="0.3">
      <c r="B538" s="46" t="s">
        <v>180</v>
      </c>
      <c r="C538" s="43">
        <f t="shared" ref="C538:K538" si="286">SUM(C520:C537)</f>
        <v>17764</v>
      </c>
      <c r="D538" s="43">
        <f t="shared" si="286"/>
        <v>1864</v>
      </c>
      <c r="E538" s="43">
        <f t="shared" si="286"/>
        <v>0</v>
      </c>
      <c r="F538" s="44" t="s">
        <v>56</v>
      </c>
      <c r="G538" s="43">
        <f t="shared" si="286"/>
        <v>3162</v>
      </c>
      <c r="H538" s="43" t="s">
        <v>56</v>
      </c>
      <c r="I538" s="43">
        <f t="shared" si="286"/>
        <v>22790</v>
      </c>
      <c r="J538" s="43">
        <f t="shared" si="286"/>
        <v>3413</v>
      </c>
      <c r="K538" s="43">
        <f t="shared" si="286"/>
        <v>26203</v>
      </c>
      <c r="L538" s="39"/>
      <c r="M538" s="43">
        <f>SUM(M520:M537)</f>
        <v>12525</v>
      </c>
      <c r="N538" s="43">
        <f t="shared" ref="N538:U538" si="287">SUM(N520:N537)</f>
        <v>3340</v>
      </c>
      <c r="O538" s="43">
        <f t="shared" si="287"/>
        <v>19</v>
      </c>
      <c r="P538" s="44" t="s">
        <v>56</v>
      </c>
      <c r="Q538" s="43">
        <f t="shared" si="287"/>
        <v>3423</v>
      </c>
      <c r="R538" s="43" t="s">
        <v>56</v>
      </c>
      <c r="S538" s="43">
        <f t="shared" si="287"/>
        <v>19307</v>
      </c>
      <c r="T538" s="43">
        <f t="shared" si="287"/>
        <v>4281</v>
      </c>
      <c r="U538" s="43">
        <f t="shared" si="287"/>
        <v>23588</v>
      </c>
      <c r="V538" s="39"/>
    </row>
    <row r="539" spans="1:22" ht="12.75" customHeight="1" x14ac:dyDescent="0.3">
      <c r="A539" s="61"/>
      <c r="K539" s="62"/>
    </row>
    <row r="540" spans="1:22" ht="17.25" customHeight="1" x14ac:dyDescent="0.3">
      <c r="A540" s="36"/>
      <c r="B540" s="37" t="s">
        <v>170</v>
      </c>
      <c r="C540" s="38"/>
      <c r="D540" s="38"/>
      <c r="E540" s="38"/>
      <c r="F540" s="38"/>
      <c r="G540" s="38"/>
      <c r="H540" s="38"/>
      <c r="I540" s="38"/>
      <c r="J540" s="38"/>
      <c r="K540" s="38"/>
      <c r="L540" s="39"/>
      <c r="M540" s="38"/>
      <c r="N540" s="38"/>
      <c r="O540" s="38"/>
      <c r="P540" s="38"/>
      <c r="Q540" s="38"/>
      <c r="R540" s="38"/>
      <c r="S540" s="38"/>
      <c r="T540" s="38"/>
      <c r="U540" s="38"/>
    </row>
    <row r="541" spans="1:22" ht="15" x14ac:dyDescent="0.3">
      <c r="B541" s="41" t="s">
        <v>155</v>
      </c>
      <c r="C541" s="44" t="s">
        <v>56</v>
      </c>
      <c r="D541" s="42">
        <f>D502+D520</f>
        <v>171</v>
      </c>
      <c r="E541" s="42">
        <f>E502+E520</f>
        <v>0</v>
      </c>
      <c r="F541" s="44" t="s">
        <v>56</v>
      </c>
      <c r="G541" s="42">
        <f>G502+G520</f>
        <v>35</v>
      </c>
      <c r="H541" s="43" t="s">
        <v>56</v>
      </c>
      <c r="I541" s="43">
        <f>SUM(C541:G541)</f>
        <v>206</v>
      </c>
      <c r="J541" s="42">
        <f>J502+J520</f>
        <v>736</v>
      </c>
      <c r="K541" s="43">
        <f t="shared" ref="K541:K548" si="288">SUM(I541:J541)</f>
        <v>942</v>
      </c>
      <c r="L541" s="39"/>
      <c r="M541" s="44" t="s">
        <v>56</v>
      </c>
      <c r="N541" s="42">
        <f>N502+N520</f>
        <v>45</v>
      </c>
      <c r="O541" s="42">
        <f>O502+O520</f>
        <v>0</v>
      </c>
      <c r="P541" s="44" t="s">
        <v>56</v>
      </c>
      <c r="Q541" s="42">
        <f>Q502+Q520</f>
        <v>0</v>
      </c>
      <c r="R541" s="43" t="s">
        <v>56</v>
      </c>
      <c r="S541" s="43">
        <f>SUM(M541:Q541)</f>
        <v>45</v>
      </c>
      <c r="T541" s="42">
        <f>T502+T520</f>
        <v>10</v>
      </c>
      <c r="U541" s="43">
        <f>SUM(S541:T541)</f>
        <v>55</v>
      </c>
      <c r="V541" s="39"/>
    </row>
    <row r="542" spans="1:22" ht="15" x14ac:dyDescent="0.3">
      <c r="B542" s="41" t="s">
        <v>179</v>
      </c>
      <c r="C542" s="42">
        <f>C521</f>
        <v>1625</v>
      </c>
      <c r="D542" s="42">
        <f>D521</f>
        <v>100</v>
      </c>
      <c r="E542" s="44" t="s">
        <v>56</v>
      </c>
      <c r="F542" s="44" t="s">
        <v>56</v>
      </c>
      <c r="G542" s="38">
        <f>G521</f>
        <v>264</v>
      </c>
      <c r="H542" s="43" t="s">
        <v>56</v>
      </c>
      <c r="I542" s="43">
        <f>SUM(C542:G542)</f>
        <v>1989</v>
      </c>
      <c r="J542" s="44" t="s">
        <v>56</v>
      </c>
      <c r="K542" s="43">
        <f t="shared" si="288"/>
        <v>1989</v>
      </c>
      <c r="L542" s="39"/>
      <c r="M542" s="54">
        <f>M521</f>
        <v>199</v>
      </c>
      <c r="N542" s="54">
        <f>N521</f>
        <v>6</v>
      </c>
      <c r="O542" s="44" t="s">
        <v>56</v>
      </c>
      <c r="P542" s="44" t="s">
        <v>56</v>
      </c>
      <c r="Q542" s="38">
        <f>Q521</f>
        <v>54</v>
      </c>
      <c r="R542" s="43" t="s">
        <v>56</v>
      </c>
      <c r="S542" s="43">
        <f>SUM(M542:Q542)</f>
        <v>259</v>
      </c>
      <c r="T542" s="44" t="s">
        <v>56</v>
      </c>
      <c r="U542" s="43">
        <f>SUM(S542:T542)</f>
        <v>259</v>
      </c>
      <c r="V542" s="39"/>
    </row>
    <row r="543" spans="1:22" ht="15" x14ac:dyDescent="0.3">
      <c r="B543" s="41" t="s">
        <v>125</v>
      </c>
      <c r="C543" s="42">
        <f>C503+C522</f>
        <v>20549</v>
      </c>
      <c r="D543" s="42">
        <f>D503+D522</f>
        <v>1767</v>
      </c>
      <c r="E543" s="44" t="s">
        <v>56</v>
      </c>
      <c r="F543" s="44" t="s">
        <v>56</v>
      </c>
      <c r="G543" s="42">
        <f>G503+G522</f>
        <v>4011</v>
      </c>
      <c r="H543" s="43" t="s">
        <v>56</v>
      </c>
      <c r="I543" s="43">
        <f>SUM(C543:G543)</f>
        <v>26327</v>
      </c>
      <c r="J543" s="44" t="s">
        <v>56</v>
      </c>
      <c r="K543" s="43">
        <f t="shared" si="288"/>
        <v>26327</v>
      </c>
      <c r="L543" s="39"/>
      <c r="M543" s="42">
        <f>M503+M522</f>
        <v>15119</v>
      </c>
      <c r="N543" s="42">
        <f>N503+N522</f>
        <v>2231</v>
      </c>
      <c r="O543" s="44" t="s">
        <v>56</v>
      </c>
      <c r="P543" s="44" t="s">
        <v>56</v>
      </c>
      <c r="Q543" s="42">
        <f>Q503+Q522</f>
        <v>2954</v>
      </c>
      <c r="R543" s="43" t="s">
        <v>56</v>
      </c>
      <c r="S543" s="43">
        <f>SUM(M543:Q543)</f>
        <v>20304</v>
      </c>
      <c r="T543" s="44" t="s">
        <v>56</v>
      </c>
      <c r="U543" s="43">
        <f t="shared" ref="U543:U558" si="289">SUM(S543:T543)</f>
        <v>20304</v>
      </c>
      <c r="V543" s="39"/>
    </row>
    <row r="544" spans="1:22" ht="15" x14ac:dyDescent="0.3">
      <c r="B544" s="41" t="s">
        <v>93</v>
      </c>
      <c r="C544" s="44" t="s">
        <v>56</v>
      </c>
      <c r="D544" s="44" t="s">
        <v>56</v>
      </c>
      <c r="E544" s="44" t="s">
        <v>56</v>
      </c>
      <c r="F544" s="44" t="s">
        <v>56</v>
      </c>
      <c r="G544" s="44" t="s">
        <v>56</v>
      </c>
      <c r="H544" s="43" t="s">
        <v>56</v>
      </c>
      <c r="I544" s="44" t="s">
        <v>56</v>
      </c>
      <c r="J544" s="54">
        <f>J504+J523</f>
        <v>102</v>
      </c>
      <c r="K544" s="43">
        <f t="shared" si="288"/>
        <v>102</v>
      </c>
      <c r="L544" s="39"/>
      <c r="M544" s="44" t="s">
        <v>56</v>
      </c>
      <c r="N544" s="44" t="s">
        <v>56</v>
      </c>
      <c r="O544" s="44" t="s">
        <v>56</v>
      </c>
      <c r="P544" s="44" t="s">
        <v>56</v>
      </c>
      <c r="Q544" s="44" t="s">
        <v>56</v>
      </c>
      <c r="R544" s="43" t="s">
        <v>56</v>
      </c>
      <c r="S544" s="44" t="s">
        <v>56</v>
      </c>
      <c r="T544" s="54">
        <f>T504+T523</f>
        <v>0</v>
      </c>
      <c r="U544" s="43">
        <f t="shared" si="289"/>
        <v>0</v>
      </c>
      <c r="V544" s="39"/>
    </row>
    <row r="545" spans="1:22" ht="15" x14ac:dyDescent="0.3">
      <c r="B545" s="41" t="s">
        <v>99</v>
      </c>
      <c r="C545" s="54">
        <f>C524</f>
        <v>657</v>
      </c>
      <c r="D545" s="54">
        <f>D524</f>
        <v>156</v>
      </c>
      <c r="E545" s="44" t="str">
        <f>E524</f>
        <v>..</v>
      </c>
      <c r="F545" s="44" t="s">
        <v>56</v>
      </c>
      <c r="G545" s="54">
        <f>G524</f>
        <v>60</v>
      </c>
      <c r="H545" s="43" t="s">
        <v>56</v>
      </c>
      <c r="I545" s="43">
        <f>SUM(C545:G545)</f>
        <v>873</v>
      </c>
      <c r="J545" s="44" t="s">
        <v>56</v>
      </c>
      <c r="K545" s="43">
        <f>SUM(I545:J545)</f>
        <v>873</v>
      </c>
      <c r="L545" s="39"/>
      <c r="M545" s="54">
        <f>M524</f>
        <v>10</v>
      </c>
      <c r="N545" s="54">
        <f>N524</f>
        <v>0</v>
      </c>
      <c r="O545" s="44" t="str">
        <f>O524</f>
        <v>..</v>
      </c>
      <c r="P545" s="44" t="s">
        <v>56</v>
      </c>
      <c r="Q545" s="54">
        <f>Q524</f>
        <v>0</v>
      </c>
      <c r="R545" s="43" t="s">
        <v>56</v>
      </c>
      <c r="S545" s="43">
        <f t="shared" ref="S545:S558" si="290">SUM(M545:Q545)</f>
        <v>10</v>
      </c>
      <c r="T545" s="44" t="s">
        <v>56</v>
      </c>
      <c r="U545" s="43">
        <f>SUM(S545:T545)</f>
        <v>10</v>
      </c>
      <c r="V545" s="39"/>
    </row>
    <row r="546" spans="1:22" ht="15" x14ac:dyDescent="0.3">
      <c r="B546" s="41" t="s">
        <v>156</v>
      </c>
      <c r="C546" s="44" t="s">
        <v>56</v>
      </c>
      <c r="D546" s="42">
        <f>D505+D525</f>
        <v>8</v>
      </c>
      <c r="E546" s="42">
        <f>E505+E525</f>
        <v>0</v>
      </c>
      <c r="F546" s="44" t="s">
        <v>56</v>
      </c>
      <c r="G546" s="42">
        <f>G505+G525</f>
        <v>70</v>
      </c>
      <c r="H546" s="43" t="s">
        <v>56</v>
      </c>
      <c r="I546" s="43">
        <f>SUM(C546:G546)</f>
        <v>78</v>
      </c>
      <c r="J546" s="42">
        <f>J505+J525</f>
        <v>709</v>
      </c>
      <c r="K546" s="43">
        <f t="shared" si="288"/>
        <v>787</v>
      </c>
      <c r="L546" s="39"/>
      <c r="M546" s="44" t="s">
        <v>56</v>
      </c>
      <c r="N546" s="42">
        <f>N505+N525</f>
        <v>2</v>
      </c>
      <c r="O546" s="42">
        <f>O505+O525</f>
        <v>0</v>
      </c>
      <c r="P546" s="44" t="s">
        <v>56</v>
      </c>
      <c r="Q546" s="42">
        <f>Q505+Q525</f>
        <v>0</v>
      </c>
      <c r="R546" s="43" t="s">
        <v>56</v>
      </c>
      <c r="S546" s="43">
        <f t="shared" si="290"/>
        <v>2</v>
      </c>
      <c r="T546" s="42">
        <f>T505+T525</f>
        <v>127</v>
      </c>
      <c r="U546" s="43">
        <f t="shared" si="289"/>
        <v>129</v>
      </c>
      <c r="V546" s="39"/>
    </row>
    <row r="547" spans="1:22" ht="15" x14ac:dyDescent="0.3">
      <c r="B547" s="57" t="s">
        <v>157</v>
      </c>
      <c r="C547" s="42">
        <f>C506+C526</f>
        <v>954</v>
      </c>
      <c r="D547" s="42">
        <f>D506+D526</f>
        <v>5</v>
      </c>
      <c r="E547" s="44" t="s">
        <v>56</v>
      </c>
      <c r="F547" s="44" t="s">
        <v>56</v>
      </c>
      <c r="G547" s="44" t="s">
        <v>56</v>
      </c>
      <c r="H547" s="43" t="s">
        <v>56</v>
      </c>
      <c r="I547" s="43">
        <f>SUM(C547:G547)</f>
        <v>959</v>
      </c>
      <c r="J547" s="44" t="s">
        <v>56</v>
      </c>
      <c r="K547" s="43">
        <f t="shared" si="288"/>
        <v>959</v>
      </c>
      <c r="L547" s="39"/>
      <c r="M547" s="42">
        <f>M506+M526</f>
        <v>774</v>
      </c>
      <c r="N547" s="42">
        <f>N506+N526</f>
        <v>6</v>
      </c>
      <c r="O547" s="44" t="s">
        <v>56</v>
      </c>
      <c r="P547" s="44" t="s">
        <v>56</v>
      </c>
      <c r="Q547" s="44" t="s">
        <v>56</v>
      </c>
      <c r="R547" s="43" t="s">
        <v>56</v>
      </c>
      <c r="S547" s="43">
        <f t="shared" si="290"/>
        <v>780</v>
      </c>
      <c r="T547" s="44" t="s">
        <v>56</v>
      </c>
      <c r="U547" s="43">
        <f t="shared" si="289"/>
        <v>780</v>
      </c>
      <c r="V547" s="39"/>
    </row>
    <row r="548" spans="1:22" ht="15" x14ac:dyDescent="0.3">
      <c r="B548" s="41" t="s">
        <v>137</v>
      </c>
      <c r="C548" s="42">
        <f>C507+C527</f>
        <v>215</v>
      </c>
      <c r="D548" s="42">
        <f>D507+D527</f>
        <v>9</v>
      </c>
      <c r="E548" s="44" t="s">
        <v>56</v>
      </c>
      <c r="F548" s="44" t="s">
        <v>56</v>
      </c>
      <c r="G548" s="44" t="s">
        <v>56</v>
      </c>
      <c r="H548" s="43" t="s">
        <v>56</v>
      </c>
      <c r="I548" s="43">
        <f>SUM(C548:G548)</f>
        <v>224</v>
      </c>
      <c r="J548" s="44" t="s">
        <v>56</v>
      </c>
      <c r="K548" s="43">
        <f t="shared" si="288"/>
        <v>224</v>
      </c>
      <c r="L548" s="39"/>
      <c r="M548" s="42">
        <f>M507+M527</f>
        <v>90</v>
      </c>
      <c r="N548" s="42">
        <f>N507+N527</f>
        <v>1</v>
      </c>
      <c r="O548" s="44" t="s">
        <v>56</v>
      </c>
      <c r="P548" s="44" t="s">
        <v>56</v>
      </c>
      <c r="Q548" s="44" t="s">
        <v>56</v>
      </c>
      <c r="R548" s="43" t="s">
        <v>56</v>
      </c>
      <c r="S548" s="43">
        <f t="shared" si="290"/>
        <v>91</v>
      </c>
      <c r="T548" s="44" t="s">
        <v>56</v>
      </c>
      <c r="U548" s="43">
        <f t="shared" si="289"/>
        <v>91</v>
      </c>
      <c r="V548" s="39"/>
    </row>
    <row r="549" spans="1:22" ht="15" x14ac:dyDescent="0.3">
      <c r="B549" s="41" t="s">
        <v>173</v>
      </c>
      <c r="C549" s="44" t="s">
        <v>56</v>
      </c>
      <c r="D549" s="44" t="s">
        <v>56</v>
      </c>
      <c r="E549" s="44" t="s">
        <v>56</v>
      </c>
      <c r="F549" s="44" t="s">
        <v>56</v>
      </c>
      <c r="G549" s="44" t="s">
        <v>56</v>
      </c>
      <c r="H549" s="43" t="s">
        <v>56</v>
      </c>
      <c r="I549" s="43" t="s">
        <v>56</v>
      </c>
      <c r="J549" s="44" t="s">
        <v>56</v>
      </c>
      <c r="K549" s="43" t="s">
        <v>56</v>
      </c>
      <c r="L549" s="39"/>
      <c r="M549" s="44" t="s">
        <v>56</v>
      </c>
      <c r="N549" s="44" t="s">
        <v>56</v>
      </c>
      <c r="O549" s="44" t="s">
        <v>56</v>
      </c>
      <c r="P549" s="44" t="s">
        <v>56</v>
      </c>
      <c r="Q549" s="42">
        <f>Q508+Q528</f>
        <v>958</v>
      </c>
      <c r="R549" s="43" t="s">
        <v>56</v>
      </c>
      <c r="S549" s="43">
        <f t="shared" si="290"/>
        <v>958</v>
      </c>
      <c r="T549" s="44" t="s">
        <v>56</v>
      </c>
      <c r="U549" s="43">
        <f t="shared" si="289"/>
        <v>958</v>
      </c>
      <c r="V549" s="39"/>
    </row>
    <row r="550" spans="1:22" ht="15" x14ac:dyDescent="0.3">
      <c r="B550" s="41" t="s">
        <v>58</v>
      </c>
      <c r="C550" s="44" t="s">
        <v>56</v>
      </c>
      <c r="D550" s="42">
        <f>D509+D529</f>
        <v>26</v>
      </c>
      <c r="E550" s="42">
        <f>E509+E529</f>
        <v>0</v>
      </c>
      <c r="F550" s="44" t="s">
        <v>56</v>
      </c>
      <c r="G550" s="42">
        <f>G509+G529</f>
        <v>15</v>
      </c>
      <c r="H550" s="43" t="s">
        <v>56</v>
      </c>
      <c r="I550" s="43">
        <f>SUM(C550:G550)</f>
        <v>41</v>
      </c>
      <c r="J550" s="42">
        <f>J509+J529</f>
        <v>849</v>
      </c>
      <c r="K550" s="43">
        <f>SUM(I550:J550)</f>
        <v>890</v>
      </c>
      <c r="L550" s="39"/>
      <c r="M550" s="44" t="s">
        <v>56</v>
      </c>
      <c r="N550" s="42">
        <f>N509+N529</f>
        <v>90</v>
      </c>
      <c r="O550" s="42">
        <f>O509+O529</f>
        <v>8</v>
      </c>
      <c r="P550" s="44" t="s">
        <v>56</v>
      </c>
      <c r="Q550" s="42">
        <f>Q509+Q529</f>
        <v>85</v>
      </c>
      <c r="R550" s="43" t="s">
        <v>56</v>
      </c>
      <c r="S550" s="43">
        <f t="shared" si="290"/>
        <v>183</v>
      </c>
      <c r="T550" s="42">
        <f>T509+T529</f>
        <v>2840</v>
      </c>
      <c r="U550" s="43">
        <f t="shared" si="289"/>
        <v>3023</v>
      </c>
      <c r="V550" s="39"/>
    </row>
    <row r="551" spans="1:22" ht="15" x14ac:dyDescent="0.3">
      <c r="B551" s="57" t="s">
        <v>150</v>
      </c>
      <c r="C551" s="42">
        <f>C510+C530</f>
        <v>372</v>
      </c>
      <c r="D551" s="44" t="s">
        <v>56</v>
      </c>
      <c r="E551" s="44" t="s">
        <v>56</v>
      </c>
      <c r="F551" s="44" t="s">
        <v>56</v>
      </c>
      <c r="G551" s="44" t="s">
        <v>56</v>
      </c>
      <c r="H551" s="43" t="s">
        <v>56</v>
      </c>
      <c r="I551" s="43">
        <f>SUM(C551:G551)</f>
        <v>372</v>
      </c>
      <c r="J551" s="44" t="s">
        <v>56</v>
      </c>
      <c r="K551" s="43">
        <f>SUM(I551:J551)</f>
        <v>372</v>
      </c>
      <c r="L551" s="39"/>
      <c r="M551" s="42">
        <f>M510+M530</f>
        <v>575</v>
      </c>
      <c r="N551" s="44" t="s">
        <v>56</v>
      </c>
      <c r="O551" s="44" t="s">
        <v>56</v>
      </c>
      <c r="P551" s="44" t="s">
        <v>56</v>
      </c>
      <c r="Q551" s="44" t="s">
        <v>56</v>
      </c>
      <c r="R551" s="43" t="s">
        <v>56</v>
      </c>
      <c r="S551" s="43">
        <f t="shared" si="290"/>
        <v>575</v>
      </c>
      <c r="T551" s="44" t="s">
        <v>56</v>
      </c>
      <c r="U551" s="43">
        <f t="shared" si="289"/>
        <v>575</v>
      </c>
      <c r="V551" s="39"/>
    </row>
    <row r="552" spans="1:22" ht="15" x14ac:dyDescent="0.3">
      <c r="B552" s="41" t="s">
        <v>175</v>
      </c>
      <c r="C552" s="43" t="s">
        <v>56</v>
      </c>
      <c r="D552" s="43" t="s">
        <v>56</v>
      </c>
      <c r="E552" s="43" t="s">
        <v>56</v>
      </c>
      <c r="F552" s="44" t="s">
        <v>56</v>
      </c>
      <c r="G552" s="43" t="s">
        <v>56</v>
      </c>
      <c r="H552" s="43" t="s">
        <v>56</v>
      </c>
      <c r="I552" s="43" t="s">
        <v>56</v>
      </c>
      <c r="J552" s="43" t="s">
        <v>56</v>
      </c>
      <c r="K552" s="43" t="s">
        <v>56</v>
      </c>
      <c r="L552" s="39"/>
      <c r="M552" s="44" t="s">
        <v>56</v>
      </c>
      <c r="N552" s="42">
        <f>N511</f>
        <v>0</v>
      </c>
      <c r="O552" s="42">
        <f>O511</f>
        <v>0</v>
      </c>
      <c r="P552" s="44" t="s">
        <v>56</v>
      </c>
      <c r="Q552" s="42">
        <f>Q511</f>
        <v>75</v>
      </c>
      <c r="R552" s="43" t="s">
        <v>56</v>
      </c>
      <c r="S552" s="43">
        <f t="shared" si="290"/>
        <v>75</v>
      </c>
      <c r="T552" s="42">
        <f>T511</f>
        <v>159</v>
      </c>
      <c r="U552" s="43">
        <f t="shared" si="289"/>
        <v>234</v>
      </c>
      <c r="V552" s="39"/>
    </row>
    <row r="553" spans="1:22" ht="15" x14ac:dyDescent="0.3">
      <c r="B553" s="41" t="s">
        <v>160</v>
      </c>
      <c r="C553" s="43" t="s">
        <v>56</v>
      </c>
      <c r="D553" s="43" t="s">
        <v>56</v>
      </c>
      <c r="E553" s="43" t="s">
        <v>56</v>
      </c>
      <c r="F553" s="44" t="s">
        <v>56</v>
      </c>
      <c r="G553" s="43" t="s">
        <v>56</v>
      </c>
      <c r="H553" s="43" t="s">
        <v>56</v>
      </c>
      <c r="I553" s="43" t="s">
        <v>56</v>
      </c>
      <c r="J553" s="43" t="s">
        <v>56</v>
      </c>
      <c r="K553" s="43" t="s">
        <v>56</v>
      </c>
      <c r="L553" s="39"/>
      <c r="M553" s="44" t="s">
        <v>56</v>
      </c>
      <c r="N553" s="44" t="s">
        <v>56</v>
      </c>
      <c r="O553" s="44" t="s">
        <v>56</v>
      </c>
      <c r="P553" s="44" t="s">
        <v>56</v>
      </c>
      <c r="Q553" s="42">
        <f>Q512+Q532</f>
        <v>865</v>
      </c>
      <c r="R553" s="43" t="s">
        <v>56</v>
      </c>
      <c r="S553" s="43">
        <f t="shared" si="290"/>
        <v>865</v>
      </c>
      <c r="T553" s="44" t="s">
        <v>56</v>
      </c>
      <c r="U553" s="43">
        <f t="shared" si="289"/>
        <v>865</v>
      </c>
      <c r="V553" s="39"/>
    </row>
    <row r="554" spans="1:22" ht="15" x14ac:dyDescent="0.3">
      <c r="B554" s="41" t="s">
        <v>115</v>
      </c>
      <c r="C554" s="43" t="s">
        <v>56</v>
      </c>
      <c r="D554" s="42">
        <f t="shared" ref="D554:G555" si="291">D513+D533</f>
        <v>104</v>
      </c>
      <c r="E554" s="42">
        <f t="shared" si="291"/>
        <v>0</v>
      </c>
      <c r="F554" s="44" t="s">
        <v>56</v>
      </c>
      <c r="G554" s="42">
        <f t="shared" si="291"/>
        <v>44</v>
      </c>
      <c r="H554" s="43" t="s">
        <v>56</v>
      </c>
      <c r="I554" s="43">
        <f t="shared" ref="I554:I559" si="292">SUM(C554:G554)</f>
        <v>148</v>
      </c>
      <c r="J554" s="43" t="s">
        <v>56</v>
      </c>
      <c r="K554" s="43">
        <f t="shared" ref="K554:K559" si="293">SUM(I554:J554)</f>
        <v>148</v>
      </c>
      <c r="L554" s="39"/>
      <c r="M554" s="44" t="s">
        <v>56</v>
      </c>
      <c r="N554" s="42">
        <f>N513+N533</f>
        <v>1894</v>
      </c>
      <c r="O554" s="42">
        <f>O513+O533</f>
        <v>95</v>
      </c>
      <c r="P554" s="44" t="s">
        <v>56</v>
      </c>
      <c r="Q554" s="42">
        <f>Q513+Q533</f>
        <v>772</v>
      </c>
      <c r="R554" s="43" t="s">
        <v>56</v>
      </c>
      <c r="S554" s="43">
        <f t="shared" si="290"/>
        <v>2761</v>
      </c>
      <c r="T554" s="44" t="s">
        <v>56</v>
      </c>
      <c r="U554" s="43">
        <f t="shared" si="289"/>
        <v>2761</v>
      </c>
      <c r="V554" s="39"/>
    </row>
    <row r="555" spans="1:22" ht="15" x14ac:dyDescent="0.3">
      <c r="B555" s="41" t="s">
        <v>161</v>
      </c>
      <c r="C555" s="43" t="s">
        <v>56</v>
      </c>
      <c r="D555" s="42">
        <f t="shared" si="291"/>
        <v>234</v>
      </c>
      <c r="E555" s="42">
        <f t="shared" si="291"/>
        <v>0</v>
      </c>
      <c r="F555" s="44" t="s">
        <v>56</v>
      </c>
      <c r="G555" s="42">
        <f t="shared" si="291"/>
        <v>131</v>
      </c>
      <c r="H555" s="43" t="s">
        <v>56</v>
      </c>
      <c r="I555" s="43">
        <f t="shared" si="292"/>
        <v>365</v>
      </c>
      <c r="J555" s="42">
        <f>J514+J534</f>
        <v>3513</v>
      </c>
      <c r="K555" s="43">
        <f t="shared" si="293"/>
        <v>3878</v>
      </c>
      <c r="L555" s="39"/>
      <c r="M555" s="44" t="s">
        <v>56</v>
      </c>
      <c r="N555" s="42">
        <f>N514+N534</f>
        <v>200</v>
      </c>
      <c r="O555" s="42">
        <f>O514+O534</f>
        <v>0</v>
      </c>
      <c r="P555" s="44" t="s">
        <v>56</v>
      </c>
      <c r="Q555" s="42">
        <f>Q514+Q534</f>
        <v>171</v>
      </c>
      <c r="R555" s="43" t="s">
        <v>56</v>
      </c>
      <c r="S555" s="43">
        <f t="shared" si="290"/>
        <v>371</v>
      </c>
      <c r="T555" s="42">
        <f>T514+T534</f>
        <v>3685</v>
      </c>
      <c r="U555" s="43">
        <f t="shared" si="289"/>
        <v>4056</v>
      </c>
      <c r="V555" s="39"/>
    </row>
    <row r="556" spans="1:22" ht="15" x14ac:dyDescent="0.3">
      <c r="B556" s="41" t="s">
        <v>61</v>
      </c>
      <c r="C556" s="38">
        <f>C535</f>
        <v>145</v>
      </c>
      <c r="D556" s="43" t="str">
        <f t="shared" ref="D556:G557" si="294">D535</f>
        <v>..</v>
      </c>
      <c r="E556" s="43" t="str">
        <f t="shared" si="294"/>
        <v>..</v>
      </c>
      <c r="F556" s="44" t="s">
        <v>56</v>
      </c>
      <c r="G556" s="43" t="str">
        <f t="shared" si="294"/>
        <v>..</v>
      </c>
      <c r="H556" s="43" t="s">
        <v>56</v>
      </c>
      <c r="I556" s="43">
        <f t="shared" si="292"/>
        <v>145</v>
      </c>
      <c r="J556" s="43" t="str">
        <f>J535</f>
        <v>..</v>
      </c>
      <c r="K556" s="43">
        <f t="shared" si="293"/>
        <v>145</v>
      </c>
      <c r="L556" s="39"/>
      <c r="M556" s="38">
        <f>M535</f>
        <v>0</v>
      </c>
      <c r="N556" s="43" t="str">
        <f t="shared" ref="N556:Q557" si="295">N535</f>
        <v>..</v>
      </c>
      <c r="O556" s="43" t="str">
        <f t="shared" si="295"/>
        <v>..</v>
      </c>
      <c r="P556" s="44" t="s">
        <v>56</v>
      </c>
      <c r="Q556" s="43" t="str">
        <f t="shared" si="295"/>
        <v>..</v>
      </c>
      <c r="R556" s="43" t="s">
        <v>56</v>
      </c>
      <c r="S556" s="43">
        <f t="shared" si="290"/>
        <v>0</v>
      </c>
      <c r="T556" s="43" t="str">
        <f>T535</f>
        <v>..</v>
      </c>
      <c r="U556" s="43">
        <f t="shared" si="289"/>
        <v>0</v>
      </c>
      <c r="V556" s="39"/>
    </row>
    <row r="557" spans="1:22" ht="15" x14ac:dyDescent="0.3">
      <c r="B557" s="41" t="s">
        <v>117</v>
      </c>
      <c r="C557" s="42">
        <f>C515+C536</f>
        <v>425</v>
      </c>
      <c r="D557" s="43" t="str">
        <f t="shared" si="294"/>
        <v>..</v>
      </c>
      <c r="E557" s="43" t="str">
        <f t="shared" si="294"/>
        <v>..</v>
      </c>
      <c r="F557" s="44" t="s">
        <v>56</v>
      </c>
      <c r="G557" s="43" t="str">
        <f t="shared" si="294"/>
        <v>..</v>
      </c>
      <c r="H557" s="43" t="s">
        <v>56</v>
      </c>
      <c r="I557" s="43">
        <f t="shared" si="292"/>
        <v>425</v>
      </c>
      <c r="J557" s="43" t="str">
        <f>J536</f>
        <v>..</v>
      </c>
      <c r="K557" s="43">
        <f t="shared" si="293"/>
        <v>425</v>
      </c>
      <c r="L557" s="39"/>
      <c r="M557" s="42">
        <f>M515+M536</f>
        <v>288</v>
      </c>
      <c r="N557" s="44" t="str">
        <f t="shared" si="295"/>
        <v>..</v>
      </c>
      <c r="O557" s="44" t="str">
        <f t="shared" si="295"/>
        <v>..</v>
      </c>
      <c r="P557" s="44" t="s">
        <v>56</v>
      </c>
      <c r="Q557" s="44" t="str">
        <f t="shared" si="295"/>
        <v>..</v>
      </c>
      <c r="R557" s="43" t="s">
        <v>56</v>
      </c>
      <c r="S557" s="43">
        <f t="shared" si="290"/>
        <v>288</v>
      </c>
      <c r="T557" s="44" t="str">
        <f>T536</f>
        <v>..</v>
      </c>
      <c r="U557" s="43">
        <f t="shared" si="289"/>
        <v>288</v>
      </c>
      <c r="V557" s="39"/>
    </row>
    <row r="558" spans="1:22" ht="15" x14ac:dyDescent="0.3">
      <c r="B558" s="57" t="s">
        <v>162</v>
      </c>
      <c r="C558" s="42">
        <f>C516+C537</f>
        <v>240</v>
      </c>
      <c r="D558" s="43" t="s">
        <v>56</v>
      </c>
      <c r="E558" s="43" t="s">
        <v>56</v>
      </c>
      <c r="F558" s="44" t="s">
        <v>56</v>
      </c>
      <c r="G558" s="43" t="s">
        <v>56</v>
      </c>
      <c r="H558" s="43" t="s">
        <v>56</v>
      </c>
      <c r="I558" s="43">
        <f t="shared" si="292"/>
        <v>240</v>
      </c>
      <c r="J558" s="43" t="s">
        <v>56</v>
      </c>
      <c r="K558" s="43">
        <f t="shared" si="293"/>
        <v>240</v>
      </c>
      <c r="L558" s="39"/>
      <c r="M558" s="42">
        <f>M516+M537</f>
        <v>39</v>
      </c>
      <c r="N558" s="44" t="s">
        <v>56</v>
      </c>
      <c r="O558" s="44" t="s">
        <v>56</v>
      </c>
      <c r="P558" s="44" t="s">
        <v>56</v>
      </c>
      <c r="Q558" s="44" t="s">
        <v>56</v>
      </c>
      <c r="R558" s="43" t="s">
        <v>56</v>
      </c>
      <c r="S558" s="43">
        <f t="shared" si="290"/>
        <v>39</v>
      </c>
      <c r="T558" s="44" t="s">
        <v>56</v>
      </c>
      <c r="U558" s="43">
        <f t="shared" si="289"/>
        <v>39</v>
      </c>
      <c r="V558" s="39"/>
    </row>
    <row r="559" spans="1:22" ht="15.5" thickBot="1" x14ac:dyDescent="0.35">
      <c r="B559" s="46" t="s">
        <v>181</v>
      </c>
      <c r="C559" s="43">
        <f t="shared" ref="C559:J559" si="296">SUM(C541:C558)</f>
        <v>25182</v>
      </c>
      <c r="D559" s="43">
        <f t="shared" si="296"/>
        <v>2580</v>
      </c>
      <c r="E559" s="43">
        <f t="shared" si="296"/>
        <v>0</v>
      </c>
      <c r="F559" s="44" t="s">
        <v>56</v>
      </c>
      <c r="G559" s="43">
        <f t="shared" si="296"/>
        <v>4630</v>
      </c>
      <c r="H559" s="43" t="s">
        <v>56</v>
      </c>
      <c r="I559" s="43">
        <f t="shared" si="292"/>
        <v>32392</v>
      </c>
      <c r="J559" s="43">
        <f t="shared" si="296"/>
        <v>5909</v>
      </c>
      <c r="K559" s="43">
        <f t="shared" si="293"/>
        <v>38301</v>
      </c>
      <c r="L559" s="39"/>
      <c r="M559" s="43">
        <f>SUM(M541:M558)</f>
        <v>17094</v>
      </c>
      <c r="N559" s="43">
        <f t="shared" ref="N559:U559" si="297">SUM(N541:N558)</f>
        <v>4475</v>
      </c>
      <c r="O559" s="43">
        <f t="shared" si="297"/>
        <v>103</v>
      </c>
      <c r="P559" s="44" t="s">
        <v>56</v>
      </c>
      <c r="Q559" s="43">
        <f t="shared" si="297"/>
        <v>5934</v>
      </c>
      <c r="R559" s="43" t="s">
        <v>56</v>
      </c>
      <c r="S559" s="43">
        <f t="shared" si="297"/>
        <v>27606</v>
      </c>
      <c r="T559" s="43">
        <f t="shared" si="297"/>
        <v>6821</v>
      </c>
      <c r="U559" s="43">
        <f t="shared" si="297"/>
        <v>34427</v>
      </c>
      <c r="V559" s="39"/>
    </row>
    <row r="560" spans="1:22" ht="15" x14ac:dyDescent="0.3">
      <c r="A560" s="51"/>
      <c r="B560" s="58"/>
      <c r="C560" s="59"/>
      <c r="D560" s="59"/>
      <c r="E560" s="59"/>
      <c r="F560" s="59"/>
      <c r="G560" s="59"/>
      <c r="H560" s="59"/>
      <c r="I560" s="59"/>
      <c r="J560" s="59"/>
      <c r="K560" s="59"/>
      <c r="L560" s="60"/>
      <c r="M560" s="59"/>
      <c r="N560" s="59"/>
      <c r="O560" s="59"/>
      <c r="P560" s="59"/>
      <c r="Q560" s="59"/>
      <c r="R560" s="59"/>
      <c r="S560" s="59"/>
      <c r="T560" s="59"/>
      <c r="U560" s="59"/>
      <c r="V560" s="40"/>
    </row>
    <row r="561" spans="1:22" ht="17.25" customHeight="1" x14ac:dyDescent="0.3">
      <c r="A561" s="36" t="s">
        <v>182</v>
      </c>
      <c r="B561" s="37" t="s">
        <v>183</v>
      </c>
      <c r="C561" s="38"/>
      <c r="D561" s="38"/>
      <c r="E561" s="38"/>
      <c r="F561" s="38"/>
      <c r="G561" s="38"/>
      <c r="H561" s="38"/>
      <c r="I561" s="38"/>
      <c r="J561" s="38"/>
      <c r="K561" s="38"/>
      <c r="L561" s="39"/>
      <c r="M561" s="38"/>
      <c r="N561" s="38"/>
      <c r="O561" s="38"/>
      <c r="P561" s="38"/>
      <c r="Q561" s="38"/>
      <c r="R561" s="38"/>
      <c r="S561" s="38"/>
      <c r="T561" s="38"/>
      <c r="U561" s="38"/>
    </row>
    <row r="562" spans="1:22" ht="15" x14ac:dyDescent="0.3">
      <c r="B562" s="41" t="s">
        <v>155</v>
      </c>
      <c r="C562" s="44" t="s">
        <v>56</v>
      </c>
      <c r="D562" s="42">
        <v>0</v>
      </c>
      <c r="E562" s="42">
        <v>0</v>
      </c>
      <c r="F562" s="44" t="s">
        <v>56</v>
      </c>
      <c r="G562" s="42">
        <v>0</v>
      </c>
      <c r="H562" s="43" t="s">
        <v>56</v>
      </c>
      <c r="I562" s="43">
        <f>SUM(C562:G562)</f>
        <v>0</v>
      </c>
      <c r="J562" s="42">
        <v>0</v>
      </c>
      <c r="K562" s="43">
        <f>SUM(I562:J562)</f>
        <v>0</v>
      </c>
      <c r="L562" s="39"/>
      <c r="M562" s="44" t="s">
        <v>56</v>
      </c>
      <c r="N562" s="42">
        <v>0</v>
      </c>
      <c r="O562" s="42">
        <v>0</v>
      </c>
      <c r="P562" s="44" t="s">
        <v>56</v>
      </c>
      <c r="Q562" s="42">
        <v>0</v>
      </c>
      <c r="R562" s="43" t="s">
        <v>56</v>
      </c>
      <c r="S562" s="43">
        <f t="shared" ref="S562:S573" si="298">SUM(M562:Q562)</f>
        <v>0</v>
      </c>
      <c r="T562" s="42">
        <v>0</v>
      </c>
      <c r="U562" s="43">
        <f>SUM(S562:T562)</f>
        <v>0</v>
      </c>
      <c r="V562" s="39"/>
    </row>
    <row r="563" spans="1:22" ht="15" x14ac:dyDescent="0.3">
      <c r="B563" s="41" t="s">
        <v>125</v>
      </c>
      <c r="C563" s="42">
        <v>2364</v>
      </c>
      <c r="D563" s="42">
        <v>264</v>
      </c>
      <c r="E563" s="44" t="s">
        <v>56</v>
      </c>
      <c r="F563" s="44" t="s">
        <v>56</v>
      </c>
      <c r="G563" s="42">
        <v>473</v>
      </c>
      <c r="H563" s="43" t="s">
        <v>56</v>
      </c>
      <c r="I563" s="43">
        <f>SUM(C563:G563)</f>
        <v>3101</v>
      </c>
      <c r="J563" s="44" t="s">
        <v>56</v>
      </c>
      <c r="K563" s="43">
        <f>SUM(I563:J563)</f>
        <v>3101</v>
      </c>
      <c r="L563" s="39"/>
      <c r="M563" s="42">
        <v>1020</v>
      </c>
      <c r="N563" s="42">
        <v>301</v>
      </c>
      <c r="O563" s="44" t="s">
        <v>56</v>
      </c>
      <c r="P563" s="44" t="s">
        <v>56</v>
      </c>
      <c r="Q563" s="42">
        <v>220</v>
      </c>
      <c r="R563" s="43" t="s">
        <v>56</v>
      </c>
      <c r="S563" s="43">
        <f t="shared" si="298"/>
        <v>1541</v>
      </c>
      <c r="T563" s="44" t="s">
        <v>56</v>
      </c>
      <c r="U563" s="43">
        <f>SUM(S563:T563)</f>
        <v>1541</v>
      </c>
      <c r="V563" s="39"/>
    </row>
    <row r="564" spans="1:22" ht="15" x14ac:dyDescent="0.3">
      <c r="B564" s="41" t="s">
        <v>156</v>
      </c>
      <c r="C564" s="44" t="s">
        <v>56</v>
      </c>
      <c r="D564" s="42">
        <v>0</v>
      </c>
      <c r="E564" s="42">
        <v>0</v>
      </c>
      <c r="F564" s="44" t="s">
        <v>56</v>
      </c>
      <c r="G564" s="42">
        <v>0</v>
      </c>
      <c r="H564" s="43" t="s">
        <v>56</v>
      </c>
      <c r="I564" s="43">
        <f>SUM(C564:G564)</f>
        <v>0</v>
      </c>
      <c r="J564" s="42">
        <v>65</v>
      </c>
      <c r="K564" s="43">
        <f>SUM(I564:J564)</f>
        <v>65</v>
      </c>
      <c r="L564" s="39"/>
      <c r="M564" s="44" t="s">
        <v>56</v>
      </c>
      <c r="N564" s="42">
        <v>0</v>
      </c>
      <c r="O564" s="42">
        <v>0</v>
      </c>
      <c r="P564" s="44" t="s">
        <v>56</v>
      </c>
      <c r="Q564" s="42">
        <v>0</v>
      </c>
      <c r="R564" s="43" t="s">
        <v>56</v>
      </c>
      <c r="S564" s="43">
        <f t="shared" si="298"/>
        <v>0</v>
      </c>
      <c r="T564" s="42">
        <v>91</v>
      </c>
      <c r="U564" s="43">
        <f t="shared" ref="U564:U573" si="299">SUM(S564:T564)</f>
        <v>91</v>
      </c>
      <c r="V564" s="39"/>
    </row>
    <row r="565" spans="1:22" ht="15" x14ac:dyDescent="0.3">
      <c r="B565" s="41" t="s">
        <v>184</v>
      </c>
      <c r="C565" s="42">
        <v>22</v>
      </c>
      <c r="D565" s="53">
        <v>0</v>
      </c>
      <c r="E565" s="44" t="s">
        <v>56</v>
      </c>
      <c r="F565" s="44" t="s">
        <v>56</v>
      </c>
      <c r="G565" s="44" t="s">
        <v>56</v>
      </c>
      <c r="H565" s="43" t="s">
        <v>56</v>
      </c>
      <c r="I565" s="43">
        <f>SUM(C565:G565)</f>
        <v>22</v>
      </c>
      <c r="J565" s="44" t="s">
        <v>56</v>
      </c>
      <c r="K565" s="43">
        <f>SUM(I565:J565)</f>
        <v>22</v>
      </c>
      <c r="L565" s="39"/>
      <c r="M565" s="42">
        <v>54</v>
      </c>
      <c r="N565" s="53">
        <v>0</v>
      </c>
      <c r="O565" s="44" t="s">
        <v>56</v>
      </c>
      <c r="P565" s="44" t="s">
        <v>56</v>
      </c>
      <c r="Q565" s="44" t="s">
        <v>56</v>
      </c>
      <c r="R565" s="43" t="s">
        <v>56</v>
      </c>
      <c r="S565" s="43">
        <f t="shared" si="298"/>
        <v>54</v>
      </c>
      <c r="T565" s="44" t="s">
        <v>56</v>
      </c>
      <c r="U565" s="43">
        <f t="shared" si="299"/>
        <v>54</v>
      </c>
      <c r="V565" s="39"/>
    </row>
    <row r="566" spans="1:22" ht="15" x14ac:dyDescent="0.3">
      <c r="B566" s="41" t="s">
        <v>173</v>
      </c>
      <c r="C566" s="44" t="s">
        <v>56</v>
      </c>
      <c r="D566" s="44" t="s">
        <v>56</v>
      </c>
      <c r="E566" s="44" t="s">
        <v>56</v>
      </c>
      <c r="F566" s="44" t="s">
        <v>56</v>
      </c>
      <c r="G566" s="44" t="s">
        <v>56</v>
      </c>
      <c r="H566" s="43" t="s">
        <v>56</v>
      </c>
      <c r="I566" s="43" t="s">
        <v>56</v>
      </c>
      <c r="J566" s="44" t="s">
        <v>56</v>
      </c>
      <c r="K566" s="43" t="s">
        <v>56</v>
      </c>
      <c r="L566" s="39"/>
      <c r="M566" s="44" t="s">
        <v>56</v>
      </c>
      <c r="N566" s="44" t="s">
        <v>56</v>
      </c>
      <c r="O566" s="44" t="s">
        <v>56</v>
      </c>
      <c r="P566" s="44" t="s">
        <v>56</v>
      </c>
      <c r="Q566" s="42">
        <v>3499</v>
      </c>
      <c r="R566" s="43" t="s">
        <v>56</v>
      </c>
      <c r="S566" s="43">
        <f t="shared" si="298"/>
        <v>3499</v>
      </c>
      <c r="T566" s="44" t="s">
        <v>56</v>
      </c>
      <c r="U566" s="43">
        <f t="shared" si="299"/>
        <v>3499</v>
      </c>
      <c r="V566" s="39"/>
    </row>
    <row r="567" spans="1:22" ht="15" x14ac:dyDescent="0.3">
      <c r="B567" s="41" t="s">
        <v>58</v>
      </c>
      <c r="C567" s="44" t="s">
        <v>56</v>
      </c>
      <c r="D567" s="42">
        <v>19</v>
      </c>
      <c r="E567" s="42">
        <v>0</v>
      </c>
      <c r="F567" s="44" t="s">
        <v>56</v>
      </c>
      <c r="G567" s="42">
        <v>6</v>
      </c>
      <c r="H567" s="43" t="s">
        <v>56</v>
      </c>
      <c r="I567" s="43">
        <f>SUM(C567:G567)</f>
        <v>25</v>
      </c>
      <c r="J567" s="42">
        <v>590</v>
      </c>
      <c r="K567" s="43">
        <f>SUM(I567:J567)</f>
        <v>615</v>
      </c>
      <c r="L567" s="39"/>
      <c r="M567" s="44" t="s">
        <v>56</v>
      </c>
      <c r="N567" s="42">
        <v>0</v>
      </c>
      <c r="O567" s="42">
        <v>0</v>
      </c>
      <c r="P567" s="44" t="s">
        <v>56</v>
      </c>
      <c r="Q567" s="42">
        <v>0</v>
      </c>
      <c r="R567" s="43" t="s">
        <v>56</v>
      </c>
      <c r="S567" s="43">
        <f t="shared" si="298"/>
        <v>0</v>
      </c>
      <c r="T567" s="42">
        <v>0</v>
      </c>
      <c r="U567" s="43">
        <f t="shared" si="299"/>
        <v>0</v>
      </c>
      <c r="V567" s="39"/>
    </row>
    <row r="568" spans="1:22" ht="15" x14ac:dyDescent="0.3">
      <c r="B568" s="41" t="s">
        <v>185</v>
      </c>
      <c r="C568" s="42">
        <v>0</v>
      </c>
      <c r="D568" s="44" t="s">
        <v>56</v>
      </c>
      <c r="E568" s="44" t="s">
        <v>56</v>
      </c>
      <c r="F568" s="44" t="s">
        <v>56</v>
      </c>
      <c r="G568" s="44" t="s">
        <v>56</v>
      </c>
      <c r="H568" s="43" t="s">
        <v>56</v>
      </c>
      <c r="I568" s="43">
        <f>SUM(C568:G568)</f>
        <v>0</v>
      </c>
      <c r="J568" s="44" t="s">
        <v>56</v>
      </c>
      <c r="K568" s="43">
        <f>SUM(I568:J568)</f>
        <v>0</v>
      </c>
      <c r="L568" s="39"/>
      <c r="M568" s="42">
        <v>0</v>
      </c>
      <c r="N568" s="44" t="s">
        <v>56</v>
      </c>
      <c r="O568" s="44" t="s">
        <v>56</v>
      </c>
      <c r="P568" s="44" t="s">
        <v>56</v>
      </c>
      <c r="Q568" s="44" t="s">
        <v>56</v>
      </c>
      <c r="R568" s="43" t="s">
        <v>56</v>
      </c>
      <c r="S568" s="43">
        <f t="shared" si="298"/>
        <v>0</v>
      </c>
      <c r="T568" s="44" t="s">
        <v>56</v>
      </c>
      <c r="U568" s="43">
        <f t="shared" si="299"/>
        <v>0</v>
      </c>
      <c r="V568" s="39"/>
    </row>
    <row r="569" spans="1:22" ht="15" x14ac:dyDescent="0.3">
      <c r="B569" s="41" t="s">
        <v>175</v>
      </c>
      <c r="C569" s="44" t="s">
        <v>56</v>
      </c>
      <c r="D569" s="44" t="s">
        <v>56</v>
      </c>
      <c r="E569" s="44" t="s">
        <v>56</v>
      </c>
      <c r="F569" s="44" t="s">
        <v>56</v>
      </c>
      <c r="G569" s="44" t="s">
        <v>56</v>
      </c>
      <c r="H569" s="43" t="s">
        <v>56</v>
      </c>
      <c r="I569" s="43" t="s">
        <v>56</v>
      </c>
      <c r="J569" s="44" t="s">
        <v>56</v>
      </c>
      <c r="K569" s="43" t="s">
        <v>56</v>
      </c>
      <c r="L569" s="39"/>
      <c r="M569" s="44" t="s">
        <v>56</v>
      </c>
      <c r="N569" s="42">
        <v>306</v>
      </c>
      <c r="O569" s="42">
        <v>43</v>
      </c>
      <c r="P569" s="44" t="s">
        <v>56</v>
      </c>
      <c r="Q569" s="42">
        <v>121</v>
      </c>
      <c r="R569" s="43" t="s">
        <v>56</v>
      </c>
      <c r="S569" s="43">
        <f t="shared" si="298"/>
        <v>470</v>
      </c>
      <c r="T569" s="42">
        <v>482</v>
      </c>
      <c r="U569" s="43">
        <f t="shared" si="299"/>
        <v>952</v>
      </c>
      <c r="V569" s="39"/>
    </row>
    <row r="570" spans="1:22" ht="15" x14ac:dyDescent="0.3">
      <c r="B570" s="41" t="s">
        <v>160</v>
      </c>
      <c r="C570" s="44" t="s">
        <v>56</v>
      </c>
      <c r="D570" s="44" t="s">
        <v>56</v>
      </c>
      <c r="E570" s="44" t="s">
        <v>56</v>
      </c>
      <c r="F570" s="44" t="s">
        <v>56</v>
      </c>
      <c r="G570" s="44" t="s">
        <v>56</v>
      </c>
      <c r="H570" s="43" t="s">
        <v>56</v>
      </c>
      <c r="I570" s="43" t="s">
        <v>56</v>
      </c>
      <c r="J570" s="44" t="s">
        <v>56</v>
      </c>
      <c r="K570" s="43" t="s">
        <v>56</v>
      </c>
      <c r="L570" s="39"/>
      <c r="M570" s="44" t="s">
        <v>56</v>
      </c>
      <c r="N570" s="44" t="s">
        <v>56</v>
      </c>
      <c r="O570" s="44" t="s">
        <v>56</v>
      </c>
      <c r="P570" s="44" t="s">
        <v>56</v>
      </c>
      <c r="Q570" s="42">
        <v>408</v>
      </c>
      <c r="R570" s="43" t="s">
        <v>56</v>
      </c>
      <c r="S570" s="43">
        <f t="shared" si="298"/>
        <v>408</v>
      </c>
      <c r="T570" s="44" t="s">
        <v>56</v>
      </c>
      <c r="U570" s="43">
        <f t="shared" si="299"/>
        <v>408</v>
      </c>
      <c r="V570" s="39"/>
    </row>
    <row r="571" spans="1:22" ht="15" x14ac:dyDescent="0.3">
      <c r="B571" s="41" t="s">
        <v>115</v>
      </c>
      <c r="C571" s="44" t="s">
        <v>56</v>
      </c>
      <c r="D571" s="42">
        <v>55</v>
      </c>
      <c r="E571" s="42">
        <v>8</v>
      </c>
      <c r="F571" s="44" t="s">
        <v>56</v>
      </c>
      <c r="G571" s="42">
        <v>16</v>
      </c>
      <c r="H571" s="43" t="s">
        <v>56</v>
      </c>
      <c r="I571" s="43">
        <f>SUM(C571:G571)</f>
        <v>79</v>
      </c>
      <c r="J571" s="44" t="s">
        <v>56</v>
      </c>
      <c r="K571" s="43">
        <f>SUM(I571:J571)</f>
        <v>79</v>
      </c>
      <c r="L571" s="39"/>
      <c r="M571" s="44" t="s">
        <v>56</v>
      </c>
      <c r="N571" s="42">
        <v>2913</v>
      </c>
      <c r="O571" s="42">
        <v>86</v>
      </c>
      <c r="P571" s="44" t="s">
        <v>56</v>
      </c>
      <c r="Q571" s="42">
        <v>819</v>
      </c>
      <c r="R571" s="43" t="s">
        <v>56</v>
      </c>
      <c r="S571" s="43">
        <f t="shared" si="298"/>
        <v>3818</v>
      </c>
      <c r="T571" s="44" t="s">
        <v>56</v>
      </c>
      <c r="U571" s="43">
        <f t="shared" si="299"/>
        <v>3818</v>
      </c>
      <c r="V571" s="39"/>
    </row>
    <row r="572" spans="1:22" ht="15" x14ac:dyDescent="0.3">
      <c r="B572" s="41" t="s">
        <v>161</v>
      </c>
      <c r="C572" s="44" t="s">
        <v>56</v>
      </c>
      <c r="D572" s="42">
        <v>49</v>
      </c>
      <c r="E572" s="54">
        <v>0</v>
      </c>
      <c r="F572" s="44" t="s">
        <v>56</v>
      </c>
      <c r="G572" s="42">
        <v>2</v>
      </c>
      <c r="H572" s="43" t="s">
        <v>56</v>
      </c>
      <c r="I572" s="43">
        <f>SUM(C572:G572)</f>
        <v>51</v>
      </c>
      <c r="J572" s="42">
        <v>1584</v>
      </c>
      <c r="K572" s="43">
        <f>SUM(I572:J572)</f>
        <v>1635</v>
      </c>
      <c r="L572" s="39"/>
      <c r="M572" s="44" t="s">
        <v>56</v>
      </c>
      <c r="N572" s="42">
        <v>70</v>
      </c>
      <c r="O572" s="54">
        <v>6</v>
      </c>
      <c r="P572" s="44" t="s">
        <v>56</v>
      </c>
      <c r="Q572" s="42">
        <v>11</v>
      </c>
      <c r="R572" s="43" t="s">
        <v>56</v>
      </c>
      <c r="S572" s="43">
        <f t="shared" si="298"/>
        <v>87</v>
      </c>
      <c r="T572" s="38">
        <v>1685</v>
      </c>
      <c r="U572" s="43">
        <f t="shared" si="299"/>
        <v>1772</v>
      </c>
      <c r="V572" s="39"/>
    </row>
    <row r="573" spans="1:22" ht="15" x14ac:dyDescent="0.3">
      <c r="B573" s="41" t="s">
        <v>186</v>
      </c>
      <c r="C573" s="42">
        <v>0</v>
      </c>
      <c r="D573" s="44" t="s">
        <v>56</v>
      </c>
      <c r="E573" s="44" t="s">
        <v>56</v>
      </c>
      <c r="F573" s="44" t="s">
        <v>56</v>
      </c>
      <c r="G573" s="44" t="s">
        <v>56</v>
      </c>
      <c r="H573" s="43" t="s">
        <v>56</v>
      </c>
      <c r="I573" s="43">
        <f>SUM(C573:G573)</f>
        <v>0</v>
      </c>
      <c r="J573" s="44" t="s">
        <v>56</v>
      </c>
      <c r="K573" s="43">
        <f>SUM(I573:J573)</f>
        <v>0</v>
      </c>
      <c r="L573" s="39"/>
      <c r="M573" s="42">
        <v>0</v>
      </c>
      <c r="N573" s="44" t="s">
        <v>56</v>
      </c>
      <c r="O573" s="44" t="s">
        <v>56</v>
      </c>
      <c r="P573" s="44" t="s">
        <v>56</v>
      </c>
      <c r="Q573" s="44" t="s">
        <v>56</v>
      </c>
      <c r="R573" s="43" t="s">
        <v>56</v>
      </c>
      <c r="S573" s="43">
        <f t="shared" si="298"/>
        <v>0</v>
      </c>
      <c r="T573" s="44" t="s">
        <v>56</v>
      </c>
      <c r="U573" s="43">
        <f t="shared" si="299"/>
        <v>0</v>
      </c>
      <c r="V573" s="39"/>
    </row>
    <row r="574" spans="1:22" ht="15" x14ac:dyDescent="0.3">
      <c r="B574" s="46" t="s">
        <v>187</v>
      </c>
      <c r="C574" s="43">
        <f>SUM(C562:C573)</f>
        <v>2386</v>
      </c>
      <c r="D574" s="43">
        <f t="shared" ref="D574:K574" si="300">SUM(D562:D573)</f>
        <v>387</v>
      </c>
      <c r="E574" s="43">
        <f t="shared" si="300"/>
        <v>8</v>
      </c>
      <c r="F574" s="44" t="s">
        <v>56</v>
      </c>
      <c r="G574" s="43">
        <f t="shared" si="300"/>
        <v>497</v>
      </c>
      <c r="H574" s="43" t="s">
        <v>56</v>
      </c>
      <c r="I574" s="43">
        <f t="shared" si="300"/>
        <v>3278</v>
      </c>
      <c r="J574" s="43">
        <f t="shared" si="300"/>
        <v>2239</v>
      </c>
      <c r="K574" s="43">
        <f t="shared" si="300"/>
        <v>5517</v>
      </c>
      <c r="L574" s="39"/>
      <c r="M574" s="43">
        <f>SUM(M562:M573)</f>
        <v>1074</v>
      </c>
      <c r="N574" s="43">
        <f t="shared" ref="N574:U574" si="301">SUM(N562:N573)</f>
        <v>3590</v>
      </c>
      <c r="O574" s="43">
        <f t="shared" si="301"/>
        <v>135</v>
      </c>
      <c r="P574" s="44" t="s">
        <v>56</v>
      </c>
      <c r="Q574" s="43">
        <f t="shared" si="301"/>
        <v>5078</v>
      </c>
      <c r="R574" s="43" t="s">
        <v>56</v>
      </c>
      <c r="S574" s="43">
        <f t="shared" si="301"/>
        <v>9877</v>
      </c>
      <c r="T574" s="43">
        <f t="shared" si="301"/>
        <v>2258</v>
      </c>
      <c r="U574" s="43">
        <f t="shared" si="301"/>
        <v>12135</v>
      </c>
      <c r="V574" s="39"/>
    </row>
    <row r="575" spans="1:22" ht="12.75" customHeight="1" x14ac:dyDescent="0.25"/>
    <row r="576" spans="1:22" ht="17.25" customHeight="1" x14ac:dyDescent="0.3">
      <c r="A576" s="36"/>
      <c r="B576" s="37" t="s">
        <v>188</v>
      </c>
      <c r="C576" s="38"/>
      <c r="D576" s="38"/>
      <c r="E576" s="38"/>
      <c r="F576" s="38"/>
      <c r="G576" s="38"/>
      <c r="H576" s="38"/>
      <c r="I576" s="38"/>
      <c r="J576" s="38"/>
      <c r="K576" s="38"/>
      <c r="L576" s="39"/>
      <c r="M576" s="38"/>
      <c r="N576" s="38"/>
      <c r="O576" s="38"/>
      <c r="P576" s="38"/>
      <c r="Q576" s="38"/>
      <c r="R576" s="38"/>
      <c r="S576" s="38"/>
      <c r="T576" s="38"/>
      <c r="U576" s="38"/>
    </row>
    <row r="577" spans="1:22" ht="15" x14ac:dyDescent="0.3">
      <c r="B577" s="41" t="s">
        <v>155</v>
      </c>
      <c r="C577" s="44" t="s">
        <v>56</v>
      </c>
      <c r="D577" s="42">
        <v>6</v>
      </c>
      <c r="E577" s="42">
        <v>0</v>
      </c>
      <c r="F577" s="44" t="s">
        <v>56</v>
      </c>
      <c r="G577" s="42">
        <v>11</v>
      </c>
      <c r="H577" s="43" t="s">
        <v>56</v>
      </c>
      <c r="I577" s="43">
        <f>SUM(C577:G577)</f>
        <v>17</v>
      </c>
      <c r="J577" s="42">
        <v>629</v>
      </c>
      <c r="K577" s="43">
        <f>SUM(I577:J577)</f>
        <v>646</v>
      </c>
      <c r="L577" s="39"/>
      <c r="M577" s="44" t="s">
        <v>56</v>
      </c>
      <c r="N577" s="42">
        <v>0</v>
      </c>
      <c r="O577" s="42">
        <v>0</v>
      </c>
      <c r="P577" s="44" t="s">
        <v>56</v>
      </c>
      <c r="Q577" s="42">
        <v>0</v>
      </c>
      <c r="R577" s="43" t="s">
        <v>56</v>
      </c>
      <c r="S577" s="43">
        <f t="shared" ref="S577:S589" si="302">SUM(M577:Q577)</f>
        <v>0</v>
      </c>
      <c r="T577" s="42">
        <v>0</v>
      </c>
      <c r="U577" s="43">
        <f>SUM(S577:T577)</f>
        <v>0</v>
      </c>
      <c r="V577" s="39"/>
    </row>
    <row r="578" spans="1:22" ht="15" x14ac:dyDescent="0.3">
      <c r="B578" s="41" t="s">
        <v>125</v>
      </c>
      <c r="C578" s="42">
        <v>14502</v>
      </c>
      <c r="D578" s="42">
        <v>1524</v>
      </c>
      <c r="E578" s="44" t="s">
        <v>56</v>
      </c>
      <c r="F578" s="44" t="s">
        <v>56</v>
      </c>
      <c r="G578" s="42">
        <v>3390</v>
      </c>
      <c r="H578" s="43" t="s">
        <v>56</v>
      </c>
      <c r="I578" s="43">
        <f>SUM(C578:G578)</f>
        <v>19416</v>
      </c>
      <c r="J578" s="44" t="s">
        <v>56</v>
      </c>
      <c r="K578" s="43">
        <f>SUM(I578:J578)</f>
        <v>19416</v>
      </c>
      <c r="L578" s="39"/>
      <c r="M578" s="42">
        <v>5131</v>
      </c>
      <c r="N578" s="42">
        <v>943</v>
      </c>
      <c r="O578" s="44" t="s">
        <v>56</v>
      </c>
      <c r="P578" s="44" t="s">
        <v>56</v>
      </c>
      <c r="Q578" s="42">
        <v>1158</v>
      </c>
      <c r="R578" s="43" t="s">
        <v>56</v>
      </c>
      <c r="S578" s="43">
        <f t="shared" si="302"/>
        <v>7232</v>
      </c>
      <c r="T578" s="44" t="s">
        <v>56</v>
      </c>
      <c r="U578" s="43">
        <f t="shared" ref="U578:U589" si="303">SUM(S578:T578)</f>
        <v>7232</v>
      </c>
      <c r="V578" s="39"/>
    </row>
    <row r="579" spans="1:22" ht="15" x14ac:dyDescent="0.3">
      <c r="B579" s="41" t="s">
        <v>156</v>
      </c>
      <c r="C579" s="44" t="s">
        <v>56</v>
      </c>
      <c r="D579" s="42">
        <v>0</v>
      </c>
      <c r="E579" s="42">
        <v>0</v>
      </c>
      <c r="F579" s="44" t="s">
        <v>56</v>
      </c>
      <c r="G579" s="42">
        <v>0</v>
      </c>
      <c r="H579" s="43" t="s">
        <v>56</v>
      </c>
      <c r="I579" s="43">
        <f>SUM(C579:G579)</f>
        <v>0</v>
      </c>
      <c r="J579" s="42">
        <v>155</v>
      </c>
      <c r="K579" s="43">
        <f>SUM(I579:J579)</f>
        <v>155</v>
      </c>
      <c r="L579" s="39"/>
      <c r="M579" s="44" t="s">
        <v>56</v>
      </c>
      <c r="N579" s="42">
        <v>0</v>
      </c>
      <c r="O579" s="42">
        <v>0</v>
      </c>
      <c r="P579" s="44" t="s">
        <v>56</v>
      </c>
      <c r="Q579" s="42">
        <v>14</v>
      </c>
      <c r="R579" s="43" t="s">
        <v>56</v>
      </c>
      <c r="S579" s="43">
        <f t="shared" si="302"/>
        <v>14</v>
      </c>
      <c r="T579" s="42">
        <v>165</v>
      </c>
      <c r="U579" s="43">
        <f t="shared" si="303"/>
        <v>179</v>
      </c>
      <c r="V579" s="39"/>
    </row>
    <row r="580" spans="1:22" ht="15" x14ac:dyDescent="0.3">
      <c r="B580" s="57" t="s">
        <v>157</v>
      </c>
      <c r="C580" s="42">
        <v>392</v>
      </c>
      <c r="D580" s="42">
        <v>7</v>
      </c>
      <c r="E580" s="44" t="s">
        <v>56</v>
      </c>
      <c r="F580" s="44" t="s">
        <v>56</v>
      </c>
      <c r="G580" s="44" t="s">
        <v>56</v>
      </c>
      <c r="H580" s="43" t="s">
        <v>56</v>
      </c>
      <c r="I580" s="43">
        <f>SUM(C580:G580)</f>
        <v>399</v>
      </c>
      <c r="J580" s="44" t="s">
        <v>56</v>
      </c>
      <c r="K580" s="43">
        <f>SUM(I580:J580)</f>
        <v>399</v>
      </c>
      <c r="L580" s="39"/>
      <c r="M580" s="42">
        <v>315</v>
      </c>
      <c r="N580" s="53">
        <v>6</v>
      </c>
      <c r="O580" s="44" t="s">
        <v>56</v>
      </c>
      <c r="P580" s="44" t="s">
        <v>56</v>
      </c>
      <c r="Q580" s="44" t="s">
        <v>56</v>
      </c>
      <c r="R580" s="43" t="s">
        <v>56</v>
      </c>
      <c r="S580" s="43">
        <f t="shared" si="302"/>
        <v>321</v>
      </c>
      <c r="T580" s="44" t="s">
        <v>56</v>
      </c>
      <c r="U580" s="43">
        <f t="shared" si="303"/>
        <v>321</v>
      </c>
      <c r="V580" s="39"/>
    </row>
    <row r="581" spans="1:22" ht="15" x14ac:dyDescent="0.3">
      <c r="B581" s="41" t="s">
        <v>173</v>
      </c>
      <c r="C581" s="44" t="s">
        <v>56</v>
      </c>
      <c r="D581" s="44" t="s">
        <v>56</v>
      </c>
      <c r="E581" s="44" t="s">
        <v>56</v>
      </c>
      <c r="F581" s="44" t="s">
        <v>56</v>
      </c>
      <c r="G581" s="44" t="s">
        <v>56</v>
      </c>
      <c r="H581" s="43" t="s">
        <v>56</v>
      </c>
      <c r="I581" s="43" t="s">
        <v>56</v>
      </c>
      <c r="J581" s="44" t="s">
        <v>56</v>
      </c>
      <c r="K581" s="43" t="s">
        <v>56</v>
      </c>
      <c r="L581" s="39"/>
      <c r="M581" s="44" t="s">
        <v>56</v>
      </c>
      <c r="N581" s="44" t="s">
        <v>56</v>
      </c>
      <c r="O581" s="44" t="s">
        <v>56</v>
      </c>
      <c r="P581" s="44" t="s">
        <v>56</v>
      </c>
      <c r="Q581" s="42">
        <v>3544</v>
      </c>
      <c r="R581" s="43" t="s">
        <v>56</v>
      </c>
      <c r="S581" s="43">
        <f t="shared" si="302"/>
        <v>3544</v>
      </c>
      <c r="T581" s="44" t="s">
        <v>56</v>
      </c>
      <c r="U581" s="43">
        <f t="shared" si="303"/>
        <v>3544</v>
      </c>
      <c r="V581" s="39"/>
    </row>
    <row r="582" spans="1:22" ht="15" x14ac:dyDescent="0.3">
      <c r="B582" s="41" t="s">
        <v>58</v>
      </c>
      <c r="C582" s="44" t="s">
        <v>56</v>
      </c>
      <c r="D582" s="42">
        <v>198</v>
      </c>
      <c r="E582" s="42">
        <v>18</v>
      </c>
      <c r="F582" s="44" t="s">
        <v>56</v>
      </c>
      <c r="G582" s="42">
        <v>127</v>
      </c>
      <c r="H582" s="43" t="s">
        <v>56</v>
      </c>
      <c r="I582" s="43">
        <f>SUM(C582:G582)</f>
        <v>343</v>
      </c>
      <c r="J582" s="42">
        <v>8969</v>
      </c>
      <c r="K582" s="43">
        <f>SUM(I582:J582)</f>
        <v>9312</v>
      </c>
      <c r="L582" s="39"/>
      <c r="M582" s="44" t="s">
        <v>56</v>
      </c>
      <c r="N582" s="42">
        <v>3</v>
      </c>
      <c r="O582" s="42">
        <v>0</v>
      </c>
      <c r="P582" s="44" t="s">
        <v>56</v>
      </c>
      <c r="Q582" s="42">
        <v>0</v>
      </c>
      <c r="R582" s="43" t="s">
        <v>56</v>
      </c>
      <c r="S582" s="43">
        <f t="shared" si="302"/>
        <v>3</v>
      </c>
      <c r="T582" s="42">
        <v>45</v>
      </c>
      <c r="U582" s="43">
        <f t="shared" si="303"/>
        <v>48</v>
      </c>
      <c r="V582" s="39"/>
    </row>
    <row r="583" spans="1:22" ht="15" x14ac:dyDescent="0.3">
      <c r="B583" s="57" t="s">
        <v>159</v>
      </c>
      <c r="C583" s="42">
        <v>524</v>
      </c>
      <c r="D583" s="44" t="s">
        <v>56</v>
      </c>
      <c r="E583" s="44" t="s">
        <v>56</v>
      </c>
      <c r="F583" s="44" t="s">
        <v>56</v>
      </c>
      <c r="G583" s="44" t="s">
        <v>56</v>
      </c>
      <c r="H583" s="43" t="s">
        <v>56</v>
      </c>
      <c r="I583" s="43">
        <f>SUM(C583:G583)</f>
        <v>524</v>
      </c>
      <c r="J583" s="44" t="s">
        <v>56</v>
      </c>
      <c r="K583" s="43">
        <f>SUM(I583:J583)</f>
        <v>524</v>
      </c>
      <c r="L583" s="39"/>
      <c r="M583" s="42">
        <v>22</v>
      </c>
      <c r="N583" s="44" t="s">
        <v>56</v>
      </c>
      <c r="O583" s="44" t="s">
        <v>56</v>
      </c>
      <c r="P583" s="44" t="s">
        <v>56</v>
      </c>
      <c r="Q583" s="44" t="s">
        <v>56</v>
      </c>
      <c r="R583" s="43" t="s">
        <v>56</v>
      </c>
      <c r="S583" s="43">
        <f t="shared" si="302"/>
        <v>22</v>
      </c>
      <c r="T583" s="44" t="s">
        <v>56</v>
      </c>
      <c r="U583" s="43">
        <f t="shared" si="303"/>
        <v>22</v>
      </c>
      <c r="V583" s="39"/>
    </row>
    <row r="584" spans="1:22" ht="15" x14ac:dyDescent="0.3">
      <c r="B584" s="41" t="s">
        <v>175</v>
      </c>
      <c r="C584" s="44" t="s">
        <v>56</v>
      </c>
      <c r="D584" s="44" t="s">
        <v>56</v>
      </c>
      <c r="E584" s="44" t="s">
        <v>56</v>
      </c>
      <c r="F584" s="44" t="s">
        <v>56</v>
      </c>
      <c r="G584" s="44" t="s">
        <v>56</v>
      </c>
      <c r="H584" s="43" t="s">
        <v>56</v>
      </c>
      <c r="I584" s="43" t="s">
        <v>56</v>
      </c>
      <c r="J584" s="44" t="s">
        <v>56</v>
      </c>
      <c r="K584" s="43" t="s">
        <v>56</v>
      </c>
      <c r="L584" s="39"/>
      <c r="M584" s="44" t="s">
        <v>56</v>
      </c>
      <c r="N584" s="42">
        <v>77</v>
      </c>
      <c r="O584" s="42">
        <v>19</v>
      </c>
      <c r="P584" s="44" t="s">
        <v>56</v>
      </c>
      <c r="Q584" s="42">
        <v>40</v>
      </c>
      <c r="R584" s="43" t="s">
        <v>56</v>
      </c>
      <c r="S584" s="43">
        <f t="shared" si="302"/>
        <v>136</v>
      </c>
      <c r="T584" s="42">
        <v>501</v>
      </c>
      <c r="U584" s="43">
        <f t="shared" si="303"/>
        <v>637</v>
      </c>
      <c r="V584" s="39"/>
    </row>
    <row r="585" spans="1:22" ht="15" x14ac:dyDescent="0.3">
      <c r="B585" s="41" t="s">
        <v>160</v>
      </c>
      <c r="C585" s="44" t="s">
        <v>56</v>
      </c>
      <c r="D585" s="44" t="s">
        <v>56</v>
      </c>
      <c r="E585" s="44" t="s">
        <v>56</v>
      </c>
      <c r="F585" s="44" t="s">
        <v>56</v>
      </c>
      <c r="G585" s="44" t="s">
        <v>56</v>
      </c>
      <c r="H585" s="43" t="s">
        <v>56</v>
      </c>
      <c r="I585" s="43" t="s">
        <v>56</v>
      </c>
      <c r="J585" s="44" t="s">
        <v>56</v>
      </c>
      <c r="K585" s="43" t="s">
        <v>56</v>
      </c>
      <c r="L585" s="39"/>
      <c r="M585" s="44" t="s">
        <v>56</v>
      </c>
      <c r="N585" s="44" t="s">
        <v>56</v>
      </c>
      <c r="O585" s="44" t="s">
        <v>56</v>
      </c>
      <c r="P585" s="44" t="s">
        <v>56</v>
      </c>
      <c r="Q585" s="42">
        <v>602</v>
      </c>
      <c r="R585" s="43" t="s">
        <v>56</v>
      </c>
      <c r="S585" s="43">
        <f t="shared" si="302"/>
        <v>602</v>
      </c>
      <c r="T585" s="44" t="s">
        <v>56</v>
      </c>
      <c r="U585" s="43">
        <f t="shared" si="303"/>
        <v>602</v>
      </c>
      <c r="V585" s="39"/>
    </row>
    <row r="586" spans="1:22" ht="15" x14ac:dyDescent="0.3">
      <c r="B586" s="41" t="s">
        <v>115</v>
      </c>
      <c r="C586" s="44" t="s">
        <v>56</v>
      </c>
      <c r="D586" s="42">
        <v>503</v>
      </c>
      <c r="E586" s="42">
        <v>8</v>
      </c>
      <c r="F586" s="44" t="s">
        <v>56</v>
      </c>
      <c r="G586" s="42">
        <v>263</v>
      </c>
      <c r="H586" s="43" t="s">
        <v>56</v>
      </c>
      <c r="I586" s="43">
        <f>SUM(C586:G586)</f>
        <v>774</v>
      </c>
      <c r="J586" s="44" t="s">
        <v>56</v>
      </c>
      <c r="K586" s="43">
        <f>SUM(I586:J586)</f>
        <v>774</v>
      </c>
      <c r="L586" s="39"/>
      <c r="M586" s="44" t="s">
        <v>56</v>
      </c>
      <c r="N586" s="42">
        <v>4790</v>
      </c>
      <c r="O586" s="42">
        <v>220</v>
      </c>
      <c r="P586" s="44" t="s">
        <v>56</v>
      </c>
      <c r="Q586" s="42">
        <v>1504</v>
      </c>
      <c r="R586" s="43" t="s">
        <v>56</v>
      </c>
      <c r="S586" s="43">
        <f t="shared" si="302"/>
        <v>6514</v>
      </c>
      <c r="T586" s="44" t="s">
        <v>56</v>
      </c>
      <c r="U586" s="43">
        <f t="shared" si="303"/>
        <v>6514</v>
      </c>
      <c r="V586" s="39"/>
    </row>
    <row r="587" spans="1:22" ht="15" x14ac:dyDescent="0.3">
      <c r="B587" s="41" t="s">
        <v>161</v>
      </c>
      <c r="C587" s="44" t="s">
        <v>56</v>
      </c>
      <c r="D587" s="42">
        <v>160</v>
      </c>
      <c r="E587" s="54">
        <v>0</v>
      </c>
      <c r="F587" s="44" t="s">
        <v>56</v>
      </c>
      <c r="G587" s="42">
        <v>82</v>
      </c>
      <c r="H587" s="43" t="s">
        <v>56</v>
      </c>
      <c r="I587" s="43">
        <f>SUM(C587:G587)</f>
        <v>242</v>
      </c>
      <c r="J587" s="42">
        <v>2541</v>
      </c>
      <c r="K587" s="43">
        <f>SUM(I587:J587)</f>
        <v>2783</v>
      </c>
      <c r="L587" s="39"/>
      <c r="M587" s="44" t="s">
        <v>56</v>
      </c>
      <c r="N587" s="42">
        <v>194</v>
      </c>
      <c r="O587" s="54">
        <v>0</v>
      </c>
      <c r="P587" s="44" t="s">
        <v>56</v>
      </c>
      <c r="Q587" s="42">
        <v>104</v>
      </c>
      <c r="R587" s="43" t="s">
        <v>56</v>
      </c>
      <c r="S587" s="43">
        <f t="shared" si="302"/>
        <v>298</v>
      </c>
      <c r="T587" s="42">
        <v>2171</v>
      </c>
      <c r="U587" s="43">
        <f t="shared" si="303"/>
        <v>2469</v>
      </c>
      <c r="V587" s="39"/>
    </row>
    <row r="588" spans="1:22" ht="15" x14ac:dyDescent="0.3">
      <c r="B588" s="41" t="s">
        <v>117</v>
      </c>
      <c r="C588" s="53">
        <v>140</v>
      </c>
      <c r="D588" s="44" t="s">
        <v>56</v>
      </c>
      <c r="E588" s="44" t="s">
        <v>56</v>
      </c>
      <c r="F588" s="44" t="s">
        <v>56</v>
      </c>
      <c r="G588" s="44" t="s">
        <v>56</v>
      </c>
      <c r="H588" s="43" t="s">
        <v>56</v>
      </c>
      <c r="I588" s="43">
        <f>SUM(C588:G588)</f>
        <v>140</v>
      </c>
      <c r="J588" s="44" t="s">
        <v>56</v>
      </c>
      <c r="K588" s="43">
        <f>SUM(I588:J588)</f>
        <v>140</v>
      </c>
      <c r="L588" s="39"/>
      <c r="M588" s="53">
        <v>33</v>
      </c>
      <c r="N588" s="44" t="s">
        <v>56</v>
      </c>
      <c r="O588" s="44" t="s">
        <v>56</v>
      </c>
      <c r="P588" s="44" t="s">
        <v>56</v>
      </c>
      <c r="Q588" s="44" t="s">
        <v>56</v>
      </c>
      <c r="R588" s="43" t="s">
        <v>56</v>
      </c>
      <c r="S588" s="43">
        <f t="shared" si="302"/>
        <v>33</v>
      </c>
      <c r="T588" s="44" t="s">
        <v>56</v>
      </c>
      <c r="U588" s="43">
        <f t="shared" si="303"/>
        <v>33</v>
      </c>
      <c r="V588" s="39"/>
    </row>
    <row r="589" spans="1:22" ht="15" x14ac:dyDescent="0.3">
      <c r="B589" s="57" t="s">
        <v>162</v>
      </c>
      <c r="C589" s="42">
        <v>112</v>
      </c>
      <c r="D589" s="44" t="s">
        <v>56</v>
      </c>
      <c r="E589" s="44" t="s">
        <v>56</v>
      </c>
      <c r="F589" s="44" t="s">
        <v>56</v>
      </c>
      <c r="G589" s="44" t="s">
        <v>56</v>
      </c>
      <c r="H589" s="43" t="s">
        <v>56</v>
      </c>
      <c r="I589" s="43">
        <f>SUM(C589:G589)</f>
        <v>112</v>
      </c>
      <c r="J589" s="44" t="s">
        <v>56</v>
      </c>
      <c r="K589" s="43">
        <f>SUM(I589:J589)</f>
        <v>112</v>
      </c>
      <c r="L589" s="39"/>
      <c r="M589" s="42">
        <v>4</v>
      </c>
      <c r="N589" s="44" t="s">
        <v>56</v>
      </c>
      <c r="O589" s="44" t="s">
        <v>56</v>
      </c>
      <c r="P589" s="44" t="s">
        <v>56</v>
      </c>
      <c r="Q589" s="44" t="s">
        <v>56</v>
      </c>
      <c r="R589" s="43" t="s">
        <v>56</v>
      </c>
      <c r="S589" s="43">
        <f t="shared" si="302"/>
        <v>4</v>
      </c>
      <c r="T589" s="44" t="s">
        <v>56</v>
      </c>
      <c r="U589" s="43">
        <f t="shared" si="303"/>
        <v>4</v>
      </c>
      <c r="V589" s="39"/>
    </row>
    <row r="590" spans="1:22" ht="15" x14ac:dyDescent="0.3">
      <c r="B590" s="46" t="s">
        <v>189</v>
      </c>
      <c r="C590" s="43">
        <f t="shared" ref="C590:K590" si="304">SUM(C577:C589)</f>
        <v>15670</v>
      </c>
      <c r="D590" s="43">
        <f t="shared" si="304"/>
        <v>2398</v>
      </c>
      <c r="E590" s="43">
        <f t="shared" si="304"/>
        <v>26</v>
      </c>
      <c r="F590" s="44" t="s">
        <v>56</v>
      </c>
      <c r="G590" s="43">
        <f t="shared" si="304"/>
        <v>3873</v>
      </c>
      <c r="H590" s="43" t="s">
        <v>56</v>
      </c>
      <c r="I590" s="43">
        <f t="shared" si="304"/>
        <v>21967</v>
      </c>
      <c r="J590" s="43">
        <f t="shared" si="304"/>
        <v>12294</v>
      </c>
      <c r="K590" s="43">
        <f t="shared" si="304"/>
        <v>34261</v>
      </c>
      <c r="L590" s="39"/>
      <c r="M590" s="43">
        <f>SUM(M577:M589)</f>
        <v>5505</v>
      </c>
      <c r="N590" s="43">
        <f t="shared" ref="N590:U590" si="305">SUM(N577:N589)</f>
        <v>6013</v>
      </c>
      <c r="O590" s="43">
        <f t="shared" si="305"/>
        <v>239</v>
      </c>
      <c r="P590" s="44" t="s">
        <v>56</v>
      </c>
      <c r="Q590" s="43">
        <f t="shared" si="305"/>
        <v>6966</v>
      </c>
      <c r="R590" s="43" t="s">
        <v>56</v>
      </c>
      <c r="S590" s="43">
        <f t="shared" si="305"/>
        <v>18723</v>
      </c>
      <c r="T590" s="43">
        <f t="shared" si="305"/>
        <v>2882</v>
      </c>
      <c r="U590" s="43">
        <f t="shared" si="305"/>
        <v>21605</v>
      </c>
      <c r="V590" s="39"/>
    </row>
    <row r="591" spans="1:22" ht="15" x14ac:dyDescent="0.3">
      <c r="A591" s="61"/>
      <c r="K591" s="62"/>
    </row>
    <row r="592" spans="1:22" ht="17.25" customHeight="1" x14ac:dyDescent="0.3">
      <c r="A592" s="36"/>
      <c r="B592" s="37" t="s">
        <v>182</v>
      </c>
      <c r="C592" s="38"/>
      <c r="D592" s="38"/>
      <c r="E592" s="38"/>
      <c r="F592" s="38"/>
      <c r="G592" s="38"/>
      <c r="H592" s="38"/>
      <c r="I592" s="38"/>
      <c r="J592" s="38"/>
      <c r="K592" s="38"/>
      <c r="L592" s="39"/>
      <c r="M592" s="38"/>
      <c r="N592" s="38"/>
      <c r="O592" s="38"/>
      <c r="P592" s="38"/>
      <c r="Q592" s="38"/>
      <c r="R592" s="38"/>
      <c r="S592" s="38"/>
      <c r="T592" s="38"/>
      <c r="U592" s="38"/>
    </row>
    <row r="593" spans="1:22" ht="15" x14ac:dyDescent="0.3">
      <c r="B593" s="41" t="s">
        <v>155</v>
      </c>
      <c r="C593" s="44" t="s">
        <v>56</v>
      </c>
      <c r="D593" s="42">
        <f>D562+D577</f>
        <v>6</v>
      </c>
      <c r="E593" s="42">
        <f>E562+E577</f>
        <v>0</v>
      </c>
      <c r="F593" s="44" t="s">
        <v>56</v>
      </c>
      <c r="G593" s="42">
        <f>G562+G577</f>
        <v>11</v>
      </c>
      <c r="H593" s="43" t="s">
        <v>56</v>
      </c>
      <c r="I593" s="43">
        <f>SUM(C593:G593)</f>
        <v>17</v>
      </c>
      <c r="J593" s="42">
        <f>J562+J577</f>
        <v>629</v>
      </c>
      <c r="K593" s="43">
        <f>SUM(I593:J593)</f>
        <v>646</v>
      </c>
      <c r="L593" s="39"/>
      <c r="M593" s="44" t="s">
        <v>56</v>
      </c>
      <c r="N593" s="42">
        <f>N562+N577</f>
        <v>0</v>
      </c>
      <c r="O593" s="42">
        <f>O562+O577</f>
        <v>0</v>
      </c>
      <c r="P593" s="44" t="s">
        <v>56</v>
      </c>
      <c r="Q593" s="42">
        <f>Q562+Q577</f>
        <v>0</v>
      </c>
      <c r="R593" s="43" t="s">
        <v>56</v>
      </c>
      <c r="S593" s="43">
        <f t="shared" ref="S593:S605" si="306">SUM(M593:Q593)</f>
        <v>0</v>
      </c>
      <c r="T593" s="42">
        <f>T562+T577</f>
        <v>0</v>
      </c>
      <c r="U593" s="43">
        <f>SUM(S593:T593)</f>
        <v>0</v>
      </c>
      <c r="V593" s="39"/>
    </row>
    <row r="594" spans="1:22" ht="15" x14ac:dyDescent="0.3">
      <c r="B594" s="41" t="s">
        <v>125</v>
      </c>
      <c r="C594" s="42">
        <f>C563+C578</f>
        <v>16866</v>
      </c>
      <c r="D594" s="42">
        <f>D563+D578</f>
        <v>1788</v>
      </c>
      <c r="E594" s="44" t="s">
        <v>56</v>
      </c>
      <c r="F594" s="44" t="s">
        <v>56</v>
      </c>
      <c r="G594" s="42">
        <f>G563+G578</f>
        <v>3863</v>
      </c>
      <c r="H594" s="43" t="s">
        <v>56</v>
      </c>
      <c r="I594" s="43">
        <f>SUM(C594:G594)</f>
        <v>22517</v>
      </c>
      <c r="J594" s="44" t="s">
        <v>56</v>
      </c>
      <c r="K594" s="43">
        <f>SUM(I594:J594)</f>
        <v>22517</v>
      </c>
      <c r="L594" s="39"/>
      <c r="M594" s="42">
        <f>M563+M578</f>
        <v>6151</v>
      </c>
      <c r="N594" s="42">
        <f>N563+N578</f>
        <v>1244</v>
      </c>
      <c r="O594" s="44" t="s">
        <v>56</v>
      </c>
      <c r="P594" s="44" t="s">
        <v>56</v>
      </c>
      <c r="Q594" s="42">
        <f>Q563+Q578</f>
        <v>1378</v>
      </c>
      <c r="R594" s="43" t="s">
        <v>56</v>
      </c>
      <c r="S594" s="43">
        <f t="shared" si="306"/>
        <v>8773</v>
      </c>
      <c r="T594" s="44" t="s">
        <v>56</v>
      </c>
      <c r="U594" s="43">
        <f t="shared" ref="U594:U605" si="307">SUM(S594:T594)</f>
        <v>8773</v>
      </c>
      <c r="V594" s="39"/>
    </row>
    <row r="595" spans="1:22" ht="15" x14ac:dyDescent="0.3">
      <c r="B595" s="41" t="s">
        <v>156</v>
      </c>
      <c r="C595" s="44" t="s">
        <v>56</v>
      </c>
      <c r="D595" s="42">
        <f>D564+D579</f>
        <v>0</v>
      </c>
      <c r="E595" s="42">
        <f>E564+E579</f>
        <v>0</v>
      </c>
      <c r="F595" s="44" t="s">
        <v>56</v>
      </c>
      <c r="G595" s="42">
        <f>G564+G579</f>
        <v>0</v>
      </c>
      <c r="H595" s="43" t="s">
        <v>56</v>
      </c>
      <c r="I595" s="43">
        <f>SUM(C595:G595)</f>
        <v>0</v>
      </c>
      <c r="J595" s="42">
        <f>J564+J579</f>
        <v>220</v>
      </c>
      <c r="K595" s="43">
        <f>SUM(I595:J595)</f>
        <v>220</v>
      </c>
      <c r="L595" s="39"/>
      <c r="M595" s="44" t="s">
        <v>56</v>
      </c>
      <c r="N595" s="42">
        <f>N564+N579</f>
        <v>0</v>
      </c>
      <c r="O595" s="42">
        <f>O564+O579</f>
        <v>0</v>
      </c>
      <c r="P595" s="44" t="s">
        <v>56</v>
      </c>
      <c r="Q595" s="42">
        <f>Q564+Q579</f>
        <v>14</v>
      </c>
      <c r="R595" s="43" t="s">
        <v>56</v>
      </c>
      <c r="S595" s="43">
        <f t="shared" si="306"/>
        <v>14</v>
      </c>
      <c r="T595" s="42">
        <f>T564+T579</f>
        <v>256</v>
      </c>
      <c r="U595" s="43">
        <f t="shared" si="307"/>
        <v>270</v>
      </c>
      <c r="V595" s="39"/>
    </row>
    <row r="596" spans="1:22" ht="15" x14ac:dyDescent="0.3">
      <c r="B596" s="57" t="s">
        <v>157</v>
      </c>
      <c r="C596" s="42">
        <f>C565+C580</f>
        <v>414</v>
      </c>
      <c r="D596" s="42">
        <v>7</v>
      </c>
      <c r="E596" s="44" t="s">
        <v>56</v>
      </c>
      <c r="F596" s="44" t="s">
        <v>56</v>
      </c>
      <c r="G596" s="44" t="s">
        <v>56</v>
      </c>
      <c r="H596" s="43" t="s">
        <v>56</v>
      </c>
      <c r="I596" s="43">
        <f>SUM(C596:G596)</f>
        <v>421</v>
      </c>
      <c r="J596" s="44" t="s">
        <v>56</v>
      </c>
      <c r="K596" s="43">
        <f>SUM(I596:J596)</f>
        <v>421</v>
      </c>
      <c r="L596" s="39"/>
      <c r="M596" s="42">
        <f>M565+M580</f>
        <v>369</v>
      </c>
      <c r="N596" s="42">
        <f>N580</f>
        <v>6</v>
      </c>
      <c r="O596" s="44" t="s">
        <v>56</v>
      </c>
      <c r="P596" s="44" t="s">
        <v>56</v>
      </c>
      <c r="Q596" s="44" t="s">
        <v>56</v>
      </c>
      <c r="R596" s="43" t="s">
        <v>56</v>
      </c>
      <c r="S596" s="43">
        <f t="shared" si="306"/>
        <v>375</v>
      </c>
      <c r="T596" s="44" t="s">
        <v>56</v>
      </c>
      <c r="U596" s="43">
        <f t="shared" si="307"/>
        <v>375</v>
      </c>
      <c r="V596" s="39"/>
    </row>
    <row r="597" spans="1:22" ht="15" x14ac:dyDescent="0.3">
      <c r="B597" s="41" t="s">
        <v>173</v>
      </c>
      <c r="C597" s="44" t="s">
        <v>56</v>
      </c>
      <c r="D597" s="44" t="s">
        <v>56</v>
      </c>
      <c r="E597" s="44" t="s">
        <v>56</v>
      </c>
      <c r="F597" s="44" t="s">
        <v>56</v>
      </c>
      <c r="G597" s="44" t="s">
        <v>56</v>
      </c>
      <c r="H597" s="43" t="s">
        <v>56</v>
      </c>
      <c r="I597" s="43" t="s">
        <v>56</v>
      </c>
      <c r="J597" s="44" t="s">
        <v>56</v>
      </c>
      <c r="K597" s="43" t="s">
        <v>56</v>
      </c>
      <c r="L597" s="39"/>
      <c r="M597" s="44" t="s">
        <v>56</v>
      </c>
      <c r="N597" s="44" t="s">
        <v>56</v>
      </c>
      <c r="O597" s="44" t="s">
        <v>56</v>
      </c>
      <c r="P597" s="44" t="s">
        <v>56</v>
      </c>
      <c r="Q597" s="42">
        <f>Q566+Q581</f>
        <v>7043</v>
      </c>
      <c r="R597" s="43" t="s">
        <v>56</v>
      </c>
      <c r="S597" s="43">
        <f t="shared" si="306"/>
        <v>7043</v>
      </c>
      <c r="T597" s="44" t="s">
        <v>56</v>
      </c>
      <c r="U597" s="43">
        <f t="shared" si="307"/>
        <v>7043</v>
      </c>
      <c r="V597" s="39"/>
    </row>
    <row r="598" spans="1:22" ht="15" x14ac:dyDescent="0.3">
      <c r="B598" s="41" t="s">
        <v>58</v>
      </c>
      <c r="C598" s="44" t="s">
        <v>56</v>
      </c>
      <c r="D598" s="42">
        <f>D567+D582</f>
        <v>217</v>
      </c>
      <c r="E598" s="42">
        <f>E567+E582</f>
        <v>18</v>
      </c>
      <c r="F598" s="44" t="s">
        <v>56</v>
      </c>
      <c r="G598" s="42">
        <f>G567+G582</f>
        <v>133</v>
      </c>
      <c r="H598" s="43" t="s">
        <v>56</v>
      </c>
      <c r="I598" s="43">
        <f>SUM(C598:G598)</f>
        <v>368</v>
      </c>
      <c r="J598" s="42">
        <f>J567+J582</f>
        <v>9559</v>
      </c>
      <c r="K598" s="43">
        <f>SUM(I598:J598)</f>
        <v>9927</v>
      </c>
      <c r="L598" s="39"/>
      <c r="M598" s="44" t="s">
        <v>56</v>
      </c>
      <c r="N598" s="42">
        <f>N567+N582</f>
        <v>3</v>
      </c>
      <c r="O598" s="42">
        <f>O567+O582</f>
        <v>0</v>
      </c>
      <c r="P598" s="44" t="s">
        <v>56</v>
      </c>
      <c r="Q598" s="42">
        <f>Q567+Q582</f>
        <v>0</v>
      </c>
      <c r="R598" s="43" t="s">
        <v>56</v>
      </c>
      <c r="S598" s="43">
        <f t="shared" si="306"/>
        <v>3</v>
      </c>
      <c r="T598" s="42">
        <f>T567+T582</f>
        <v>45</v>
      </c>
      <c r="U598" s="43">
        <f t="shared" si="307"/>
        <v>48</v>
      </c>
      <c r="V598" s="39"/>
    </row>
    <row r="599" spans="1:22" ht="15" x14ac:dyDescent="0.3">
      <c r="B599" s="57" t="s">
        <v>150</v>
      </c>
      <c r="C599" s="42">
        <f>C568+C583</f>
        <v>524</v>
      </c>
      <c r="D599" s="44" t="s">
        <v>56</v>
      </c>
      <c r="E599" s="44" t="s">
        <v>56</v>
      </c>
      <c r="F599" s="44" t="s">
        <v>56</v>
      </c>
      <c r="G599" s="44" t="s">
        <v>56</v>
      </c>
      <c r="H599" s="43" t="s">
        <v>56</v>
      </c>
      <c r="I599" s="43">
        <f>SUM(C599:G599)</f>
        <v>524</v>
      </c>
      <c r="J599" s="44" t="s">
        <v>56</v>
      </c>
      <c r="K599" s="43">
        <f>SUM(I599:J599)</f>
        <v>524</v>
      </c>
      <c r="L599" s="39"/>
      <c r="M599" s="42">
        <f>M568+M583</f>
        <v>22</v>
      </c>
      <c r="N599" s="44" t="s">
        <v>56</v>
      </c>
      <c r="O599" s="44" t="s">
        <v>56</v>
      </c>
      <c r="P599" s="44" t="s">
        <v>56</v>
      </c>
      <c r="Q599" s="44" t="s">
        <v>56</v>
      </c>
      <c r="R599" s="43" t="s">
        <v>56</v>
      </c>
      <c r="S599" s="43">
        <f t="shared" si="306"/>
        <v>22</v>
      </c>
      <c r="T599" s="44" t="s">
        <v>56</v>
      </c>
      <c r="U599" s="43">
        <f t="shared" si="307"/>
        <v>22</v>
      </c>
      <c r="V599" s="39"/>
    </row>
    <row r="600" spans="1:22" ht="15" x14ac:dyDescent="0.3">
      <c r="B600" s="41" t="s">
        <v>175</v>
      </c>
      <c r="C600" s="43" t="s">
        <v>56</v>
      </c>
      <c r="D600" s="43" t="s">
        <v>56</v>
      </c>
      <c r="E600" s="43" t="s">
        <v>56</v>
      </c>
      <c r="F600" s="44" t="s">
        <v>56</v>
      </c>
      <c r="G600" s="43" t="s">
        <v>56</v>
      </c>
      <c r="H600" s="43" t="s">
        <v>56</v>
      </c>
      <c r="I600" s="43" t="s">
        <v>56</v>
      </c>
      <c r="J600" s="43" t="s">
        <v>56</v>
      </c>
      <c r="K600" s="43" t="s">
        <v>56</v>
      </c>
      <c r="L600" s="39"/>
      <c r="M600" s="44" t="s">
        <v>56</v>
      </c>
      <c r="N600" s="42">
        <f>N569+N584</f>
        <v>383</v>
      </c>
      <c r="O600" s="42">
        <f>O569+O584</f>
        <v>62</v>
      </c>
      <c r="P600" s="44" t="s">
        <v>56</v>
      </c>
      <c r="Q600" s="42">
        <f>Q569+Q584</f>
        <v>161</v>
      </c>
      <c r="R600" s="43" t="s">
        <v>56</v>
      </c>
      <c r="S600" s="43">
        <f t="shared" si="306"/>
        <v>606</v>
      </c>
      <c r="T600" s="42">
        <f>T569+T584</f>
        <v>983</v>
      </c>
      <c r="U600" s="43">
        <f t="shared" si="307"/>
        <v>1589</v>
      </c>
      <c r="V600" s="39"/>
    </row>
    <row r="601" spans="1:22" ht="15" x14ac:dyDescent="0.3">
      <c r="B601" s="41" t="s">
        <v>160</v>
      </c>
      <c r="C601" s="43" t="s">
        <v>56</v>
      </c>
      <c r="D601" s="43" t="s">
        <v>56</v>
      </c>
      <c r="E601" s="43" t="s">
        <v>56</v>
      </c>
      <c r="F601" s="44" t="s">
        <v>56</v>
      </c>
      <c r="G601" s="43" t="s">
        <v>56</v>
      </c>
      <c r="H601" s="43" t="s">
        <v>56</v>
      </c>
      <c r="I601" s="43" t="s">
        <v>56</v>
      </c>
      <c r="J601" s="43" t="s">
        <v>56</v>
      </c>
      <c r="K601" s="43" t="s">
        <v>56</v>
      </c>
      <c r="L601" s="39"/>
      <c r="M601" s="44" t="s">
        <v>56</v>
      </c>
      <c r="N601" s="44" t="s">
        <v>56</v>
      </c>
      <c r="O601" s="44" t="s">
        <v>56</v>
      </c>
      <c r="P601" s="44" t="s">
        <v>56</v>
      </c>
      <c r="Q601" s="42">
        <f>Q570+Q585</f>
        <v>1010</v>
      </c>
      <c r="R601" s="43" t="s">
        <v>56</v>
      </c>
      <c r="S601" s="43">
        <f t="shared" si="306"/>
        <v>1010</v>
      </c>
      <c r="T601" s="44" t="s">
        <v>56</v>
      </c>
      <c r="U601" s="43">
        <f t="shared" si="307"/>
        <v>1010</v>
      </c>
      <c r="V601" s="39"/>
    </row>
    <row r="602" spans="1:22" ht="15" x14ac:dyDescent="0.3">
      <c r="B602" s="41" t="s">
        <v>115</v>
      </c>
      <c r="C602" s="43" t="s">
        <v>56</v>
      </c>
      <c r="D602" s="42">
        <f t="shared" ref="D602:G603" si="308">D571+D586</f>
        <v>558</v>
      </c>
      <c r="E602" s="42">
        <f t="shared" si="308"/>
        <v>16</v>
      </c>
      <c r="F602" s="44" t="s">
        <v>56</v>
      </c>
      <c r="G602" s="42">
        <f t="shared" si="308"/>
        <v>279</v>
      </c>
      <c r="H602" s="43" t="s">
        <v>56</v>
      </c>
      <c r="I602" s="43">
        <f>SUM(C602:G602)</f>
        <v>853</v>
      </c>
      <c r="J602" s="43" t="s">
        <v>56</v>
      </c>
      <c r="K602" s="43">
        <f>SUM(I602:J602)</f>
        <v>853</v>
      </c>
      <c r="L602" s="39"/>
      <c r="M602" s="44" t="s">
        <v>56</v>
      </c>
      <c r="N602" s="42">
        <f>N571+N586</f>
        <v>7703</v>
      </c>
      <c r="O602" s="42">
        <f>O571+O586</f>
        <v>306</v>
      </c>
      <c r="P602" s="44" t="s">
        <v>56</v>
      </c>
      <c r="Q602" s="42">
        <f>Q571+Q586</f>
        <v>2323</v>
      </c>
      <c r="R602" s="43" t="s">
        <v>56</v>
      </c>
      <c r="S602" s="43">
        <f t="shared" si="306"/>
        <v>10332</v>
      </c>
      <c r="T602" s="44" t="s">
        <v>56</v>
      </c>
      <c r="U602" s="43">
        <f t="shared" si="307"/>
        <v>10332</v>
      </c>
      <c r="V602" s="39"/>
    </row>
    <row r="603" spans="1:22" ht="15" x14ac:dyDescent="0.3">
      <c r="B603" s="41" t="s">
        <v>161</v>
      </c>
      <c r="C603" s="43" t="s">
        <v>56</v>
      </c>
      <c r="D603" s="42">
        <f t="shared" si="308"/>
        <v>209</v>
      </c>
      <c r="E603" s="42">
        <f t="shared" si="308"/>
        <v>0</v>
      </c>
      <c r="F603" s="44" t="s">
        <v>56</v>
      </c>
      <c r="G603" s="42">
        <f t="shared" si="308"/>
        <v>84</v>
      </c>
      <c r="H603" s="43" t="s">
        <v>56</v>
      </c>
      <c r="I603" s="43">
        <f>SUM(C603:G603)</f>
        <v>293</v>
      </c>
      <c r="J603" s="42">
        <f>J572+J587</f>
        <v>4125</v>
      </c>
      <c r="K603" s="43">
        <f>SUM(I603:J603)</f>
        <v>4418</v>
      </c>
      <c r="L603" s="39"/>
      <c r="M603" s="44" t="s">
        <v>56</v>
      </c>
      <c r="N603" s="42">
        <f>N572+N587</f>
        <v>264</v>
      </c>
      <c r="O603" s="42">
        <f>O572+O587</f>
        <v>6</v>
      </c>
      <c r="P603" s="44" t="s">
        <v>56</v>
      </c>
      <c r="Q603" s="42">
        <f>Q572+Q587</f>
        <v>115</v>
      </c>
      <c r="R603" s="43" t="s">
        <v>56</v>
      </c>
      <c r="S603" s="43">
        <f t="shared" si="306"/>
        <v>385</v>
      </c>
      <c r="T603" s="42">
        <f>T572+T587</f>
        <v>3856</v>
      </c>
      <c r="U603" s="43">
        <f t="shared" si="307"/>
        <v>4241</v>
      </c>
      <c r="V603" s="39"/>
    </row>
    <row r="604" spans="1:22" ht="15" x14ac:dyDescent="0.3">
      <c r="B604" s="41" t="s">
        <v>117</v>
      </c>
      <c r="C604" s="42">
        <f>C588</f>
        <v>140</v>
      </c>
      <c r="D604" s="43" t="str">
        <f>D588</f>
        <v>..</v>
      </c>
      <c r="E604" s="43" t="str">
        <f>E588</f>
        <v>..</v>
      </c>
      <c r="F604" s="44" t="s">
        <v>56</v>
      </c>
      <c r="G604" s="43" t="str">
        <f>G588</f>
        <v>..</v>
      </c>
      <c r="H604" s="43" t="s">
        <v>56</v>
      </c>
      <c r="I604" s="43">
        <f>SUM(C604:G604)</f>
        <v>140</v>
      </c>
      <c r="J604" s="43" t="str">
        <f>J588</f>
        <v>..</v>
      </c>
      <c r="K604" s="43">
        <f>SUM(I604:J604)</f>
        <v>140</v>
      </c>
      <c r="L604" s="39"/>
      <c r="M604" s="53">
        <f>M588</f>
        <v>33</v>
      </c>
      <c r="N604" s="44" t="str">
        <f>N588</f>
        <v>..</v>
      </c>
      <c r="O604" s="44" t="str">
        <f>O588</f>
        <v>..</v>
      </c>
      <c r="P604" s="44" t="s">
        <v>56</v>
      </c>
      <c r="Q604" s="44" t="str">
        <f>Q588</f>
        <v>..</v>
      </c>
      <c r="R604" s="43" t="s">
        <v>56</v>
      </c>
      <c r="S604" s="43">
        <f t="shared" si="306"/>
        <v>33</v>
      </c>
      <c r="T604" s="44" t="str">
        <f>T588</f>
        <v>..</v>
      </c>
      <c r="U604" s="43">
        <f t="shared" si="307"/>
        <v>33</v>
      </c>
      <c r="V604" s="39"/>
    </row>
    <row r="605" spans="1:22" ht="15" x14ac:dyDescent="0.3">
      <c r="B605" s="57" t="s">
        <v>162</v>
      </c>
      <c r="C605" s="42">
        <f>C573+C589</f>
        <v>112</v>
      </c>
      <c r="D605" s="43" t="s">
        <v>56</v>
      </c>
      <c r="E605" s="43" t="s">
        <v>56</v>
      </c>
      <c r="F605" s="44" t="s">
        <v>56</v>
      </c>
      <c r="G605" s="43" t="s">
        <v>56</v>
      </c>
      <c r="H605" s="43" t="s">
        <v>56</v>
      </c>
      <c r="I605" s="43">
        <f>SUM(C605:G605)</f>
        <v>112</v>
      </c>
      <c r="J605" s="43" t="s">
        <v>56</v>
      </c>
      <c r="K605" s="43">
        <f>SUM(I605:J605)</f>
        <v>112</v>
      </c>
      <c r="L605" s="39"/>
      <c r="M605" s="42">
        <f>M573+M589</f>
        <v>4</v>
      </c>
      <c r="N605" s="44" t="s">
        <v>56</v>
      </c>
      <c r="O605" s="44" t="s">
        <v>56</v>
      </c>
      <c r="P605" s="44" t="s">
        <v>56</v>
      </c>
      <c r="Q605" s="44" t="s">
        <v>56</v>
      </c>
      <c r="R605" s="43" t="s">
        <v>56</v>
      </c>
      <c r="S605" s="43">
        <f t="shared" si="306"/>
        <v>4</v>
      </c>
      <c r="T605" s="44" t="s">
        <v>56</v>
      </c>
      <c r="U605" s="43">
        <f t="shared" si="307"/>
        <v>4</v>
      </c>
      <c r="V605" s="39"/>
    </row>
    <row r="606" spans="1:22" ht="15.5" thickBot="1" x14ac:dyDescent="0.35">
      <c r="B606" s="46" t="s">
        <v>190</v>
      </c>
      <c r="C606" s="43">
        <f t="shared" ref="C606:K606" si="309">SUM(C593:C605)</f>
        <v>18056</v>
      </c>
      <c r="D606" s="43">
        <f t="shared" si="309"/>
        <v>2785</v>
      </c>
      <c r="E606" s="43">
        <f t="shared" si="309"/>
        <v>34</v>
      </c>
      <c r="F606" s="44" t="s">
        <v>56</v>
      </c>
      <c r="G606" s="43">
        <f t="shared" si="309"/>
        <v>4370</v>
      </c>
      <c r="H606" s="43" t="s">
        <v>56</v>
      </c>
      <c r="I606" s="43">
        <f t="shared" si="309"/>
        <v>25245</v>
      </c>
      <c r="J606" s="43">
        <f t="shared" si="309"/>
        <v>14533</v>
      </c>
      <c r="K606" s="43">
        <f t="shared" si="309"/>
        <v>39778</v>
      </c>
      <c r="L606" s="39"/>
      <c r="M606" s="43">
        <f t="shared" ref="M606:U606" si="310">SUM(M593:M605)</f>
        <v>6579</v>
      </c>
      <c r="N606" s="43">
        <f t="shared" si="310"/>
        <v>9603</v>
      </c>
      <c r="O606" s="43">
        <f t="shared" si="310"/>
        <v>374</v>
      </c>
      <c r="P606" s="44" t="s">
        <v>56</v>
      </c>
      <c r="Q606" s="43">
        <f t="shared" si="310"/>
        <v>12044</v>
      </c>
      <c r="R606" s="43" t="s">
        <v>56</v>
      </c>
      <c r="S606" s="43">
        <f t="shared" si="310"/>
        <v>28600</v>
      </c>
      <c r="T606" s="43">
        <f t="shared" si="310"/>
        <v>5140</v>
      </c>
      <c r="U606" s="43">
        <f t="shared" si="310"/>
        <v>33740</v>
      </c>
      <c r="V606" s="39"/>
    </row>
    <row r="607" spans="1:22" ht="15" x14ac:dyDescent="0.3">
      <c r="A607" s="51"/>
      <c r="B607" s="58"/>
      <c r="C607" s="59"/>
      <c r="D607" s="59"/>
      <c r="E607" s="59"/>
      <c r="F607" s="59"/>
      <c r="G607" s="59"/>
      <c r="H607" s="59"/>
      <c r="I607" s="59"/>
      <c r="J607" s="59"/>
      <c r="K607" s="59"/>
      <c r="L607" s="60"/>
      <c r="M607" s="59"/>
      <c r="N607" s="59"/>
      <c r="O607" s="59"/>
      <c r="P607" s="59"/>
      <c r="Q607" s="59"/>
      <c r="R607" s="59"/>
      <c r="S607" s="59"/>
      <c r="T607" s="59"/>
      <c r="U607" s="59"/>
      <c r="V607" s="39"/>
    </row>
    <row r="608" spans="1:22" ht="17.25" customHeight="1" x14ac:dyDescent="0.3">
      <c r="A608" s="36" t="s">
        <v>191</v>
      </c>
      <c r="B608" s="37" t="s">
        <v>192</v>
      </c>
      <c r="C608" s="38"/>
      <c r="D608" s="38"/>
      <c r="E608" s="38"/>
      <c r="F608" s="38"/>
      <c r="G608" s="38"/>
      <c r="H608" s="38"/>
      <c r="I608" s="38"/>
      <c r="J608" s="38"/>
      <c r="K608" s="38"/>
      <c r="L608" s="39"/>
      <c r="M608" s="38"/>
      <c r="N608" s="38"/>
      <c r="O608" s="38"/>
      <c r="P608" s="38"/>
      <c r="Q608" s="38"/>
      <c r="R608" s="38"/>
      <c r="S608" s="38"/>
      <c r="T608" s="38"/>
      <c r="U608" s="38"/>
    </row>
    <row r="609" spans="2:22" ht="15" x14ac:dyDescent="0.3">
      <c r="B609" s="41" t="s">
        <v>156</v>
      </c>
      <c r="C609" s="44" t="s">
        <v>56</v>
      </c>
      <c r="D609" s="42">
        <v>0</v>
      </c>
      <c r="E609" s="42">
        <v>0</v>
      </c>
      <c r="F609" s="44" t="s">
        <v>56</v>
      </c>
      <c r="G609" s="42">
        <v>0</v>
      </c>
      <c r="H609" s="43" t="s">
        <v>56</v>
      </c>
      <c r="I609" s="43">
        <f>SUM(C609:G609)</f>
        <v>0</v>
      </c>
      <c r="J609" s="42">
        <v>0</v>
      </c>
      <c r="K609" s="43">
        <f>I609+J609</f>
        <v>0</v>
      </c>
      <c r="L609" s="39"/>
      <c r="M609" s="44" t="s">
        <v>56</v>
      </c>
      <c r="N609" s="53">
        <v>0</v>
      </c>
      <c r="O609" s="53">
        <v>0</v>
      </c>
      <c r="P609" s="44" t="s">
        <v>56</v>
      </c>
      <c r="Q609" s="53">
        <v>0</v>
      </c>
      <c r="R609" s="43" t="s">
        <v>56</v>
      </c>
      <c r="S609" s="43">
        <f t="shared" ref="S609:S615" si="311">SUM(M609:Q609)</f>
        <v>0</v>
      </c>
      <c r="T609" s="42">
        <v>5</v>
      </c>
      <c r="U609" s="43">
        <f>SUM(S609:T609)</f>
        <v>5</v>
      </c>
    </row>
    <row r="610" spans="2:22" ht="15" x14ac:dyDescent="0.3">
      <c r="B610" s="41" t="s">
        <v>173</v>
      </c>
      <c r="C610" s="44" t="s">
        <v>56</v>
      </c>
      <c r="D610" s="44" t="s">
        <v>56</v>
      </c>
      <c r="E610" s="44" t="s">
        <v>56</v>
      </c>
      <c r="F610" s="44" t="s">
        <v>56</v>
      </c>
      <c r="G610" s="44" t="s">
        <v>56</v>
      </c>
      <c r="H610" s="43" t="s">
        <v>56</v>
      </c>
      <c r="I610" s="44" t="s">
        <v>56</v>
      </c>
      <c r="J610" s="44" t="s">
        <v>56</v>
      </c>
      <c r="K610" s="44" t="s">
        <v>56</v>
      </c>
      <c r="L610" s="39"/>
      <c r="M610" s="44" t="s">
        <v>56</v>
      </c>
      <c r="N610" s="44" t="s">
        <v>56</v>
      </c>
      <c r="O610" s="44" t="s">
        <v>56</v>
      </c>
      <c r="P610" s="44" t="s">
        <v>56</v>
      </c>
      <c r="Q610" s="42">
        <v>43</v>
      </c>
      <c r="R610" s="43" t="s">
        <v>56</v>
      </c>
      <c r="S610" s="43">
        <f t="shared" si="311"/>
        <v>43</v>
      </c>
      <c r="T610" s="44" t="s">
        <v>56</v>
      </c>
      <c r="U610" s="43">
        <f t="shared" ref="U610:U615" si="312">SUM(S610:T610)</f>
        <v>43</v>
      </c>
    </row>
    <row r="611" spans="2:22" ht="15" x14ac:dyDescent="0.3">
      <c r="B611" s="41" t="s">
        <v>175</v>
      </c>
      <c r="C611" s="44" t="s">
        <v>56</v>
      </c>
      <c r="D611" s="44" t="s">
        <v>56</v>
      </c>
      <c r="E611" s="44" t="s">
        <v>56</v>
      </c>
      <c r="F611" s="44" t="s">
        <v>56</v>
      </c>
      <c r="G611" s="44" t="s">
        <v>56</v>
      </c>
      <c r="H611" s="43" t="s">
        <v>56</v>
      </c>
      <c r="I611" s="44" t="s">
        <v>56</v>
      </c>
      <c r="J611" s="44" t="s">
        <v>56</v>
      </c>
      <c r="K611" s="44" t="s">
        <v>56</v>
      </c>
      <c r="L611" s="39"/>
      <c r="M611" s="43" t="s">
        <v>56</v>
      </c>
      <c r="N611" s="42">
        <v>219</v>
      </c>
      <c r="O611" s="42">
        <v>28</v>
      </c>
      <c r="P611" s="44" t="s">
        <v>56</v>
      </c>
      <c r="Q611" s="42">
        <v>538</v>
      </c>
      <c r="R611" s="43" t="s">
        <v>56</v>
      </c>
      <c r="S611" s="43">
        <f t="shared" si="311"/>
        <v>785</v>
      </c>
      <c r="T611" s="42">
        <v>1586</v>
      </c>
      <c r="U611" s="43">
        <f t="shared" si="312"/>
        <v>2371</v>
      </c>
      <c r="V611" s="39"/>
    </row>
    <row r="612" spans="2:22" ht="15" x14ac:dyDescent="0.3">
      <c r="B612" s="41" t="s">
        <v>193</v>
      </c>
      <c r="C612" s="44" t="s">
        <v>56</v>
      </c>
      <c r="D612" s="44" t="s">
        <v>56</v>
      </c>
      <c r="E612" s="44" t="s">
        <v>56</v>
      </c>
      <c r="F612" s="44" t="s">
        <v>56</v>
      </c>
      <c r="G612" s="44" t="s">
        <v>56</v>
      </c>
      <c r="H612" s="43" t="s">
        <v>56</v>
      </c>
      <c r="I612" s="44" t="s">
        <v>56</v>
      </c>
      <c r="J612" s="44" t="s">
        <v>56</v>
      </c>
      <c r="K612" s="44" t="s">
        <v>56</v>
      </c>
      <c r="L612" s="39"/>
      <c r="M612" s="44" t="s">
        <v>56</v>
      </c>
      <c r="N612" s="42">
        <v>432</v>
      </c>
      <c r="O612" s="44" t="s">
        <v>56</v>
      </c>
      <c r="P612" s="44" t="s">
        <v>56</v>
      </c>
      <c r="Q612" s="44" t="s">
        <v>56</v>
      </c>
      <c r="R612" s="43" t="s">
        <v>56</v>
      </c>
      <c r="S612" s="43">
        <f t="shared" si="311"/>
        <v>432</v>
      </c>
      <c r="T612" s="44" t="s">
        <v>56</v>
      </c>
      <c r="U612" s="43">
        <f t="shared" si="312"/>
        <v>432</v>
      </c>
    </row>
    <row r="613" spans="2:22" ht="15" x14ac:dyDescent="0.3">
      <c r="B613" s="41" t="s">
        <v>160</v>
      </c>
      <c r="C613" s="44" t="s">
        <v>56</v>
      </c>
      <c r="D613" s="44" t="s">
        <v>56</v>
      </c>
      <c r="E613" s="44" t="s">
        <v>56</v>
      </c>
      <c r="F613" s="44" t="s">
        <v>56</v>
      </c>
      <c r="G613" s="44" t="s">
        <v>56</v>
      </c>
      <c r="H613" s="43" t="s">
        <v>56</v>
      </c>
      <c r="I613" s="44" t="s">
        <v>56</v>
      </c>
      <c r="J613" s="44" t="s">
        <v>56</v>
      </c>
      <c r="K613" s="44" t="s">
        <v>56</v>
      </c>
      <c r="L613" s="39"/>
      <c r="M613" s="44" t="s">
        <v>56</v>
      </c>
      <c r="N613" s="44" t="s">
        <v>56</v>
      </c>
      <c r="O613" s="44" t="s">
        <v>56</v>
      </c>
      <c r="P613" s="44" t="s">
        <v>56</v>
      </c>
      <c r="Q613" s="42">
        <v>795</v>
      </c>
      <c r="R613" s="43" t="s">
        <v>56</v>
      </c>
      <c r="S613" s="43">
        <f t="shared" si="311"/>
        <v>795</v>
      </c>
      <c r="T613" s="44" t="s">
        <v>56</v>
      </c>
      <c r="U613" s="43">
        <f t="shared" si="312"/>
        <v>795</v>
      </c>
    </row>
    <row r="614" spans="2:22" ht="15" x14ac:dyDescent="0.3">
      <c r="B614" s="41" t="s">
        <v>115</v>
      </c>
      <c r="C614" s="44" t="s">
        <v>56</v>
      </c>
      <c r="D614" s="38">
        <v>99</v>
      </c>
      <c r="E614" s="38">
        <v>0</v>
      </c>
      <c r="F614" s="44" t="s">
        <v>56</v>
      </c>
      <c r="G614" s="38">
        <v>52</v>
      </c>
      <c r="H614" s="43" t="s">
        <v>56</v>
      </c>
      <c r="I614" s="43">
        <f>SUM(C614:G614)</f>
        <v>151</v>
      </c>
      <c r="J614" s="44" t="s">
        <v>56</v>
      </c>
      <c r="K614" s="43">
        <f>SUM(I614:J614)</f>
        <v>151</v>
      </c>
      <c r="L614" s="39"/>
      <c r="M614" s="44" t="s">
        <v>56</v>
      </c>
      <c r="N614" s="42">
        <v>6262</v>
      </c>
      <c r="O614" s="42">
        <v>252</v>
      </c>
      <c r="P614" s="44" t="s">
        <v>56</v>
      </c>
      <c r="Q614" s="42">
        <v>1313</v>
      </c>
      <c r="R614" s="43" t="s">
        <v>56</v>
      </c>
      <c r="S614" s="43">
        <f t="shared" si="311"/>
        <v>7827</v>
      </c>
      <c r="T614" s="44" t="s">
        <v>56</v>
      </c>
      <c r="U614" s="43">
        <f t="shared" si="312"/>
        <v>7827</v>
      </c>
    </row>
    <row r="615" spans="2:22" ht="15" x14ac:dyDescent="0.3">
      <c r="B615" s="41" t="s">
        <v>161</v>
      </c>
      <c r="C615" s="44" t="s">
        <v>56</v>
      </c>
      <c r="D615" s="38">
        <v>104</v>
      </c>
      <c r="E615" s="54">
        <v>0</v>
      </c>
      <c r="F615" s="44" t="s">
        <v>56</v>
      </c>
      <c r="G615" s="38">
        <v>158</v>
      </c>
      <c r="H615" s="43" t="s">
        <v>56</v>
      </c>
      <c r="I615" s="43">
        <f>SUM(C615:G615)</f>
        <v>262</v>
      </c>
      <c r="J615" s="38">
        <v>1501</v>
      </c>
      <c r="K615" s="43">
        <f>SUM(I615:J615)</f>
        <v>1763</v>
      </c>
      <c r="L615" s="39"/>
      <c r="M615" s="44" t="s">
        <v>56</v>
      </c>
      <c r="N615" s="42">
        <v>15</v>
      </c>
      <c r="O615" s="54">
        <v>11</v>
      </c>
      <c r="P615" s="44" t="s">
        <v>56</v>
      </c>
      <c r="Q615" s="42">
        <v>13</v>
      </c>
      <c r="R615" s="43" t="s">
        <v>56</v>
      </c>
      <c r="S615" s="43">
        <f t="shared" si="311"/>
        <v>39</v>
      </c>
      <c r="T615" s="42">
        <v>749</v>
      </c>
      <c r="U615" s="43">
        <f t="shared" si="312"/>
        <v>788</v>
      </c>
      <c r="V615" s="39"/>
    </row>
    <row r="616" spans="2:22" ht="15" x14ac:dyDescent="0.3">
      <c r="B616" s="46" t="s">
        <v>194</v>
      </c>
      <c r="C616" s="43" t="s">
        <v>56</v>
      </c>
      <c r="D616" s="43">
        <f t="shared" ref="D616:K616" si="313">SUM(D609:D615)</f>
        <v>203</v>
      </c>
      <c r="E616" s="43">
        <f t="shared" si="313"/>
        <v>0</v>
      </c>
      <c r="F616" s="44" t="s">
        <v>56</v>
      </c>
      <c r="G616" s="43">
        <f t="shared" si="313"/>
        <v>210</v>
      </c>
      <c r="H616" s="43" t="s">
        <v>56</v>
      </c>
      <c r="I616" s="43">
        <f t="shared" si="313"/>
        <v>413</v>
      </c>
      <c r="J616" s="43">
        <f t="shared" si="313"/>
        <v>1501</v>
      </c>
      <c r="K616" s="43">
        <f t="shared" si="313"/>
        <v>1914</v>
      </c>
      <c r="L616" s="39"/>
      <c r="M616" s="43" t="s">
        <v>56</v>
      </c>
      <c r="N616" s="43">
        <f t="shared" ref="N616:U616" si="314">SUM(N609:N615)</f>
        <v>6928</v>
      </c>
      <c r="O616" s="43">
        <f t="shared" si="314"/>
        <v>291</v>
      </c>
      <c r="P616" s="44" t="s">
        <v>56</v>
      </c>
      <c r="Q616" s="43">
        <f t="shared" si="314"/>
        <v>2702</v>
      </c>
      <c r="R616" s="43" t="s">
        <v>56</v>
      </c>
      <c r="S616" s="43">
        <f t="shared" si="314"/>
        <v>9921</v>
      </c>
      <c r="T616" s="43">
        <f t="shared" si="314"/>
        <v>2340</v>
      </c>
      <c r="U616" s="43">
        <f t="shared" si="314"/>
        <v>12261</v>
      </c>
      <c r="V616" s="39"/>
    </row>
    <row r="617" spans="2:22" x14ac:dyDescent="0.25">
      <c r="C617" s="38"/>
      <c r="D617" s="38"/>
      <c r="E617" s="38"/>
      <c r="F617" s="38"/>
      <c r="G617" s="38"/>
      <c r="H617" s="38"/>
      <c r="I617" s="38"/>
      <c r="J617" s="38"/>
      <c r="K617" s="38"/>
      <c r="L617" s="39"/>
      <c r="M617" s="38"/>
      <c r="N617" s="38"/>
      <c r="O617" s="38"/>
      <c r="P617" s="38"/>
      <c r="Q617" s="38"/>
      <c r="R617" s="38"/>
      <c r="S617" s="38"/>
      <c r="T617" s="38"/>
      <c r="U617" s="38"/>
    </row>
    <row r="618" spans="2:22" ht="15" x14ac:dyDescent="0.3">
      <c r="B618" s="37" t="s">
        <v>195</v>
      </c>
      <c r="C618" s="38"/>
      <c r="D618" s="38"/>
      <c r="E618" s="38"/>
      <c r="F618" s="38"/>
      <c r="G618" s="38"/>
      <c r="H618" s="38"/>
      <c r="I618" s="38"/>
      <c r="J618" s="38"/>
      <c r="K618" s="38"/>
      <c r="L618" s="39"/>
      <c r="M618" s="38"/>
      <c r="N618" s="38"/>
      <c r="O618" s="38"/>
      <c r="P618" s="38"/>
      <c r="Q618" s="38"/>
      <c r="R618" s="38"/>
      <c r="S618" s="38"/>
      <c r="T618" s="38"/>
      <c r="U618" s="38"/>
    </row>
    <row r="619" spans="2:22" ht="15" x14ac:dyDescent="0.3">
      <c r="B619" s="41" t="s">
        <v>155</v>
      </c>
      <c r="C619" s="44" t="s">
        <v>56</v>
      </c>
      <c r="D619" s="42">
        <v>45</v>
      </c>
      <c r="E619" s="53">
        <v>0</v>
      </c>
      <c r="F619" s="44" t="s">
        <v>56</v>
      </c>
      <c r="G619" s="53">
        <v>0</v>
      </c>
      <c r="H619" s="43" t="s">
        <v>56</v>
      </c>
      <c r="I619" s="43">
        <f>SUM(C619:G619)</f>
        <v>45</v>
      </c>
      <c r="J619" s="53">
        <v>0</v>
      </c>
      <c r="K619" s="43">
        <f>SUM(I619:J619)</f>
        <v>45</v>
      </c>
      <c r="L619" s="39"/>
      <c r="M619" s="44" t="s">
        <v>56</v>
      </c>
      <c r="N619" s="53">
        <v>0</v>
      </c>
      <c r="O619" s="53">
        <v>0</v>
      </c>
      <c r="P619" s="44" t="s">
        <v>56</v>
      </c>
      <c r="Q619" s="53">
        <v>0</v>
      </c>
      <c r="R619" s="43" t="s">
        <v>56</v>
      </c>
      <c r="S619" s="43">
        <f t="shared" ref="S619:S630" si="315">SUM(M619:Q619)</f>
        <v>0</v>
      </c>
      <c r="T619" s="53">
        <v>0</v>
      </c>
      <c r="U619" s="43">
        <f>SUM(S619:T619)</f>
        <v>0</v>
      </c>
    </row>
    <row r="620" spans="2:22" ht="15" x14ac:dyDescent="0.3">
      <c r="B620" s="41" t="s">
        <v>125</v>
      </c>
      <c r="C620" s="42">
        <v>6810</v>
      </c>
      <c r="D620" s="42">
        <v>1644</v>
      </c>
      <c r="E620" s="44" t="s">
        <v>56</v>
      </c>
      <c r="F620" s="44" t="s">
        <v>56</v>
      </c>
      <c r="G620" s="42">
        <v>1606</v>
      </c>
      <c r="H620" s="43" t="s">
        <v>56</v>
      </c>
      <c r="I620" s="43">
        <f>SUM(C620:G620)</f>
        <v>10060</v>
      </c>
      <c r="J620" s="44" t="s">
        <v>56</v>
      </c>
      <c r="K620" s="43">
        <f t="shared" ref="K620:K630" si="316">SUM(I620:J620)</f>
        <v>10060</v>
      </c>
      <c r="L620" s="39"/>
      <c r="M620" s="42">
        <v>772</v>
      </c>
      <c r="N620" s="42">
        <v>734</v>
      </c>
      <c r="O620" s="44" t="s">
        <v>56</v>
      </c>
      <c r="P620" s="44" t="s">
        <v>56</v>
      </c>
      <c r="Q620" s="42">
        <v>426</v>
      </c>
      <c r="R620" s="43" t="s">
        <v>56</v>
      </c>
      <c r="S620" s="43">
        <f t="shared" si="315"/>
        <v>1932</v>
      </c>
      <c r="T620" s="44" t="s">
        <v>56</v>
      </c>
      <c r="U620" s="43">
        <f t="shared" ref="U620:U630" si="317">SUM(S620:T620)</f>
        <v>1932</v>
      </c>
    </row>
    <row r="621" spans="2:22" ht="15" x14ac:dyDescent="0.3">
      <c r="B621" s="41" t="s">
        <v>156</v>
      </c>
      <c r="C621" s="44" t="s">
        <v>56</v>
      </c>
      <c r="D621" s="53">
        <v>0</v>
      </c>
      <c r="E621" s="53">
        <v>0</v>
      </c>
      <c r="F621" s="44" t="s">
        <v>56</v>
      </c>
      <c r="G621" s="53">
        <v>24</v>
      </c>
      <c r="H621" s="43" t="s">
        <v>56</v>
      </c>
      <c r="I621" s="43">
        <f>SUM(C621:G621)</f>
        <v>24</v>
      </c>
      <c r="J621" s="42">
        <v>18</v>
      </c>
      <c r="K621" s="43">
        <f t="shared" si="316"/>
        <v>42</v>
      </c>
      <c r="L621" s="39"/>
      <c r="M621" s="44" t="s">
        <v>56</v>
      </c>
      <c r="N621" s="42">
        <v>0</v>
      </c>
      <c r="O621" s="42">
        <v>0</v>
      </c>
      <c r="P621" s="44" t="s">
        <v>56</v>
      </c>
      <c r="Q621" s="42">
        <v>10</v>
      </c>
      <c r="R621" s="43" t="s">
        <v>56</v>
      </c>
      <c r="S621" s="43">
        <f t="shared" si="315"/>
        <v>10</v>
      </c>
      <c r="T621" s="42">
        <v>67</v>
      </c>
      <c r="U621" s="43">
        <f t="shared" si="317"/>
        <v>77</v>
      </c>
      <c r="V621" s="39"/>
    </row>
    <row r="622" spans="2:22" ht="15" x14ac:dyDescent="0.3">
      <c r="B622" s="41" t="s">
        <v>157</v>
      </c>
      <c r="C622" s="42">
        <v>73</v>
      </c>
      <c r="D622" s="53">
        <v>0</v>
      </c>
      <c r="E622" s="44" t="s">
        <v>56</v>
      </c>
      <c r="F622" s="44" t="s">
        <v>56</v>
      </c>
      <c r="G622" s="44" t="s">
        <v>56</v>
      </c>
      <c r="H622" s="43" t="s">
        <v>56</v>
      </c>
      <c r="I622" s="43">
        <f>SUM(C622:G622)</f>
        <v>73</v>
      </c>
      <c r="J622" s="44" t="s">
        <v>56</v>
      </c>
      <c r="K622" s="43">
        <f t="shared" si="316"/>
        <v>73</v>
      </c>
      <c r="L622" s="39"/>
      <c r="M622" s="42">
        <v>25</v>
      </c>
      <c r="N622" s="53">
        <v>0</v>
      </c>
      <c r="O622" s="44" t="s">
        <v>56</v>
      </c>
      <c r="P622" s="44" t="s">
        <v>56</v>
      </c>
      <c r="Q622" s="44" t="s">
        <v>56</v>
      </c>
      <c r="R622" s="43" t="s">
        <v>56</v>
      </c>
      <c r="S622" s="43">
        <f t="shared" si="315"/>
        <v>25</v>
      </c>
      <c r="T622" s="44" t="s">
        <v>56</v>
      </c>
      <c r="U622" s="43">
        <f t="shared" si="317"/>
        <v>25</v>
      </c>
    </row>
    <row r="623" spans="2:22" ht="15" x14ac:dyDescent="0.3">
      <c r="B623" s="41" t="s">
        <v>173</v>
      </c>
      <c r="C623" s="44" t="s">
        <v>56</v>
      </c>
      <c r="D623" s="44" t="s">
        <v>56</v>
      </c>
      <c r="E623" s="44" t="s">
        <v>56</v>
      </c>
      <c r="F623" s="44" t="s">
        <v>56</v>
      </c>
      <c r="G623" s="44" t="s">
        <v>56</v>
      </c>
      <c r="H623" s="43" t="s">
        <v>56</v>
      </c>
      <c r="I623" s="44" t="s">
        <v>56</v>
      </c>
      <c r="J623" s="44" t="s">
        <v>56</v>
      </c>
      <c r="K623" s="43" t="s">
        <v>56</v>
      </c>
      <c r="L623" s="39"/>
      <c r="M623" s="44" t="s">
        <v>56</v>
      </c>
      <c r="N623" s="44" t="s">
        <v>56</v>
      </c>
      <c r="O623" s="44" t="s">
        <v>56</v>
      </c>
      <c r="P623" s="44" t="s">
        <v>56</v>
      </c>
      <c r="Q623" s="42">
        <v>2665</v>
      </c>
      <c r="R623" s="43" t="s">
        <v>56</v>
      </c>
      <c r="S623" s="43">
        <f t="shared" si="315"/>
        <v>2665</v>
      </c>
      <c r="T623" s="44" t="s">
        <v>56</v>
      </c>
      <c r="U623" s="43">
        <f t="shared" si="317"/>
        <v>2665</v>
      </c>
    </row>
    <row r="624" spans="2:22" ht="15" x14ac:dyDescent="0.3">
      <c r="B624" s="41" t="s">
        <v>159</v>
      </c>
      <c r="C624" s="42">
        <v>91</v>
      </c>
      <c r="D624" s="44" t="s">
        <v>56</v>
      </c>
      <c r="E624" s="44" t="s">
        <v>56</v>
      </c>
      <c r="F624" s="44" t="s">
        <v>56</v>
      </c>
      <c r="G624" s="44" t="s">
        <v>56</v>
      </c>
      <c r="H624" s="43" t="s">
        <v>56</v>
      </c>
      <c r="I624" s="43">
        <f>SUM(C624:G624)</f>
        <v>91</v>
      </c>
      <c r="J624" s="44" t="s">
        <v>56</v>
      </c>
      <c r="K624" s="43">
        <f t="shared" si="316"/>
        <v>91</v>
      </c>
      <c r="L624" s="39"/>
      <c r="M624" s="42">
        <v>0</v>
      </c>
      <c r="N624" s="44" t="s">
        <v>56</v>
      </c>
      <c r="O624" s="44" t="s">
        <v>56</v>
      </c>
      <c r="P624" s="44" t="s">
        <v>56</v>
      </c>
      <c r="Q624" s="44" t="s">
        <v>56</v>
      </c>
      <c r="R624" s="43" t="s">
        <v>56</v>
      </c>
      <c r="S624" s="43">
        <f t="shared" si="315"/>
        <v>0</v>
      </c>
      <c r="T624" s="44" t="s">
        <v>56</v>
      </c>
      <c r="U624" s="43">
        <f t="shared" si="317"/>
        <v>0</v>
      </c>
    </row>
    <row r="625" spans="2:22" ht="15" x14ac:dyDescent="0.3">
      <c r="B625" s="41" t="s">
        <v>175</v>
      </c>
      <c r="C625" s="44" t="s">
        <v>56</v>
      </c>
      <c r="D625" s="44" t="s">
        <v>56</v>
      </c>
      <c r="E625" s="44" t="s">
        <v>56</v>
      </c>
      <c r="F625" s="44" t="s">
        <v>56</v>
      </c>
      <c r="G625" s="44" t="s">
        <v>56</v>
      </c>
      <c r="H625" s="43" t="s">
        <v>56</v>
      </c>
      <c r="I625" s="44" t="s">
        <v>56</v>
      </c>
      <c r="J625" s="44" t="s">
        <v>56</v>
      </c>
      <c r="K625" s="44" t="s">
        <v>56</v>
      </c>
      <c r="L625" s="39"/>
      <c r="M625" s="43" t="s">
        <v>56</v>
      </c>
      <c r="N625" s="42">
        <v>577</v>
      </c>
      <c r="O625" s="42">
        <v>41</v>
      </c>
      <c r="P625" s="44" t="s">
        <v>56</v>
      </c>
      <c r="Q625" s="42">
        <v>904</v>
      </c>
      <c r="R625" s="43" t="s">
        <v>56</v>
      </c>
      <c r="S625" s="43">
        <f t="shared" si="315"/>
        <v>1522</v>
      </c>
      <c r="T625" s="42">
        <v>2248</v>
      </c>
      <c r="U625" s="43">
        <f t="shared" si="317"/>
        <v>3770</v>
      </c>
      <c r="V625" s="39"/>
    </row>
    <row r="626" spans="2:22" ht="15" x14ac:dyDescent="0.3">
      <c r="B626" s="41" t="s">
        <v>193</v>
      </c>
      <c r="C626" s="43" t="s">
        <v>56</v>
      </c>
      <c r="D626" s="43" t="s">
        <v>56</v>
      </c>
      <c r="E626" s="43" t="s">
        <v>56</v>
      </c>
      <c r="F626" s="44" t="s">
        <v>56</v>
      </c>
      <c r="G626" s="43" t="s">
        <v>56</v>
      </c>
      <c r="H626" s="43" t="s">
        <v>56</v>
      </c>
      <c r="I626" s="43" t="s">
        <v>56</v>
      </c>
      <c r="J626" s="43" t="s">
        <v>56</v>
      </c>
      <c r="K626" s="43" t="s">
        <v>56</v>
      </c>
      <c r="L626" s="39"/>
      <c r="M626" s="44" t="s">
        <v>56</v>
      </c>
      <c r="N626" s="42">
        <v>553</v>
      </c>
      <c r="O626" s="44" t="s">
        <v>56</v>
      </c>
      <c r="P626" s="44" t="s">
        <v>56</v>
      </c>
      <c r="Q626" s="44" t="s">
        <v>56</v>
      </c>
      <c r="R626" s="43" t="s">
        <v>56</v>
      </c>
      <c r="S626" s="43">
        <f t="shared" si="315"/>
        <v>553</v>
      </c>
      <c r="T626" s="44" t="s">
        <v>56</v>
      </c>
      <c r="U626" s="43">
        <f t="shared" si="317"/>
        <v>553</v>
      </c>
    </row>
    <row r="627" spans="2:22" ht="15" x14ac:dyDescent="0.3">
      <c r="B627" s="41" t="s">
        <v>160</v>
      </c>
      <c r="C627" s="43" t="s">
        <v>56</v>
      </c>
      <c r="D627" s="43" t="s">
        <v>56</v>
      </c>
      <c r="E627" s="43" t="s">
        <v>56</v>
      </c>
      <c r="F627" s="44" t="s">
        <v>56</v>
      </c>
      <c r="G627" s="43" t="s">
        <v>56</v>
      </c>
      <c r="H627" s="43" t="s">
        <v>56</v>
      </c>
      <c r="I627" s="43" t="s">
        <v>56</v>
      </c>
      <c r="J627" s="43" t="s">
        <v>56</v>
      </c>
      <c r="K627" s="43" t="s">
        <v>56</v>
      </c>
      <c r="L627" s="39"/>
      <c r="M627" s="44" t="s">
        <v>56</v>
      </c>
      <c r="N627" s="44" t="s">
        <v>56</v>
      </c>
      <c r="O627" s="44" t="s">
        <v>56</v>
      </c>
      <c r="P627" s="44" t="s">
        <v>56</v>
      </c>
      <c r="Q627" s="42">
        <v>490</v>
      </c>
      <c r="R627" s="43" t="s">
        <v>56</v>
      </c>
      <c r="S627" s="43">
        <f t="shared" si="315"/>
        <v>490</v>
      </c>
      <c r="T627" s="44" t="s">
        <v>56</v>
      </c>
      <c r="U627" s="43">
        <f t="shared" si="317"/>
        <v>490</v>
      </c>
    </row>
    <row r="628" spans="2:22" ht="15" x14ac:dyDescent="0.3">
      <c r="B628" s="41" t="s">
        <v>115</v>
      </c>
      <c r="C628" s="43" t="s">
        <v>56</v>
      </c>
      <c r="D628" s="42">
        <v>246</v>
      </c>
      <c r="E628" s="42">
        <v>0</v>
      </c>
      <c r="F628" s="44" t="s">
        <v>56</v>
      </c>
      <c r="G628" s="42">
        <v>56</v>
      </c>
      <c r="H628" s="43" t="s">
        <v>56</v>
      </c>
      <c r="I628" s="43">
        <f>SUM(C628:G628)</f>
        <v>302</v>
      </c>
      <c r="J628" s="43" t="s">
        <v>56</v>
      </c>
      <c r="K628" s="43">
        <f t="shared" si="316"/>
        <v>302</v>
      </c>
      <c r="L628" s="39"/>
      <c r="M628" s="43" t="s">
        <v>56</v>
      </c>
      <c r="N628" s="42">
        <v>14287</v>
      </c>
      <c r="O628" s="42">
        <v>519</v>
      </c>
      <c r="P628" s="44" t="s">
        <v>56</v>
      </c>
      <c r="Q628" s="42">
        <v>3513</v>
      </c>
      <c r="R628" s="43" t="s">
        <v>56</v>
      </c>
      <c r="S628" s="43">
        <f t="shared" si="315"/>
        <v>18319</v>
      </c>
      <c r="T628" s="43" t="s">
        <v>56</v>
      </c>
      <c r="U628" s="43">
        <f t="shared" si="317"/>
        <v>18319</v>
      </c>
    </row>
    <row r="629" spans="2:22" ht="15" x14ac:dyDescent="0.3">
      <c r="B629" s="41" t="s">
        <v>161</v>
      </c>
      <c r="C629" s="43" t="s">
        <v>56</v>
      </c>
      <c r="D629" s="42">
        <v>143</v>
      </c>
      <c r="E629" s="54">
        <v>0</v>
      </c>
      <c r="F629" s="44" t="s">
        <v>56</v>
      </c>
      <c r="G629" s="42">
        <v>45</v>
      </c>
      <c r="H629" s="43" t="s">
        <v>56</v>
      </c>
      <c r="I629" s="43">
        <f>SUM(C629:G629)</f>
        <v>188</v>
      </c>
      <c r="J629" s="42">
        <v>2552</v>
      </c>
      <c r="K629" s="43">
        <f t="shared" si="316"/>
        <v>2740</v>
      </c>
      <c r="L629" s="39"/>
      <c r="M629" s="43" t="s">
        <v>56</v>
      </c>
      <c r="N629" s="42">
        <v>62</v>
      </c>
      <c r="O629" s="54">
        <v>0</v>
      </c>
      <c r="P629" s="44" t="s">
        <v>56</v>
      </c>
      <c r="Q629" s="42">
        <v>59</v>
      </c>
      <c r="R629" s="43" t="s">
        <v>56</v>
      </c>
      <c r="S629" s="43">
        <f t="shared" si="315"/>
        <v>121</v>
      </c>
      <c r="T629" s="42">
        <v>1888</v>
      </c>
      <c r="U629" s="43">
        <f t="shared" si="317"/>
        <v>2009</v>
      </c>
      <c r="V629" s="39"/>
    </row>
    <row r="630" spans="2:22" ht="15" x14ac:dyDescent="0.3">
      <c r="B630" s="41" t="s">
        <v>162</v>
      </c>
      <c r="C630" s="42">
        <v>71</v>
      </c>
      <c r="D630" s="43" t="s">
        <v>56</v>
      </c>
      <c r="E630" s="43" t="s">
        <v>56</v>
      </c>
      <c r="F630" s="44" t="s">
        <v>56</v>
      </c>
      <c r="G630" s="43" t="s">
        <v>56</v>
      </c>
      <c r="H630" s="43" t="s">
        <v>56</v>
      </c>
      <c r="I630" s="43">
        <f>SUM(C630:G630)</f>
        <v>71</v>
      </c>
      <c r="J630" s="43" t="s">
        <v>56</v>
      </c>
      <c r="K630" s="43">
        <f t="shared" si="316"/>
        <v>71</v>
      </c>
      <c r="L630" s="39"/>
      <c r="M630" s="42">
        <v>0</v>
      </c>
      <c r="N630" s="44" t="s">
        <v>56</v>
      </c>
      <c r="O630" s="44" t="s">
        <v>56</v>
      </c>
      <c r="P630" s="44" t="s">
        <v>56</v>
      </c>
      <c r="Q630" s="44" t="s">
        <v>56</v>
      </c>
      <c r="R630" s="43" t="s">
        <v>56</v>
      </c>
      <c r="S630" s="43">
        <f t="shared" si="315"/>
        <v>0</v>
      </c>
      <c r="T630" s="44" t="s">
        <v>56</v>
      </c>
      <c r="U630" s="43">
        <f t="shared" si="317"/>
        <v>0</v>
      </c>
    </row>
    <row r="631" spans="2:22" ht="15" x14ac:dyDescent="0.3">
      <c r="B631" s="46" t="s">
        <v>196</v>
      </c>
      <c r="C631" s="43">
        <f>SUM(C619:C630)</f>
        <v>7045</v>
      </c>
      <c r="D631" s="43">
        <f t="shared" ref="D631:K631" si="318">SUM(D619:D630)</f>
        <v>2078</v>
      </c>
      <c r="E631" s="43">
        <f t="shared" si="318"/>
        <v>0</v>
      </c>
      <c r="F631" s="44" t="s">
        <v>56</v>
      </c>
      <c r="G631" s="43">
        <f t="shared" si="318"/>
        <v>1731</v>
      </c>
      <c r="H631" s="43" t="s">
        <v>56</v>
      </c>
      <c r="I631" s="43">
        <f t="shared" si="318"/>
        <v>10854</v>
      </c>
      <c r="J631" s="43">
        <f t="shared" si="318"/>
        <v>2570</v>
      </c>
      <c r="K631" s="43">
        <f t="shared" si="318"/>
        <v>13424</v>
      </c>
      <c r="L631" s="39"/>
      <c r="M631" s="43">
        <f t="shared" ref="M631:U631" si="319">SUM(M619:M630)</f>
        <v>797</v>
      </c>
      <c r="N631" s="43">
        <f t="shared" si="319"/>
        <v>16213</v>
      </c>
      <c r="O631" s="43">
        <f t="shared" si="319"/>
        <v>560</v>
      </c>
      <c r="P631" s="44" t="s">
        <v>56</v>
      </c>
      <c r="Q631" s="43">
        <f t="shared" si="319"/>
        <v>8067</v>
      </c>
      <c r="R631" s="43" t="s">
        <v>56</v>
      </c>
      <c r="S631" s="43">
        <f t="shared" si="319"/>
        <v>25637</v>
      </c>
      <c r="T631" s="43">
        <f t="shared" si="319"/>
        <v>4203</v>
      </c>
      <c r="U631" s="43">
        <f t="shared" si="319"/>
        <v>29840</v>
      </c>
      <c r="V631" s="39"/>
    </row>
    <row r="632" spans="2:22" x14ac:dyDescent="0.25">
      <c r="C632" s="38"/>
      <c r="D632" s="38"/>
      <c r="E632" s="38"/>
      <c r="F632" s="38"/>
      <c r="G632" s="38"/>
      <c r="H632" s="38"/>
      <c r="I632" s="38"/>
      <c r="J632" s="38"/>
      <c r="K632" s="38"/>
      <c r="L632" s="39"/>
      <c r="M632" s="38"/>
      <c r="N632" s="38"/>
      <c r="O632" s="38"/>
      <c r="P632" s="38"/>
      <c r="Q632" s="38"/>
      <c r="R632" s="38"/>
      <c r="S632" s="38"/>
      <c r="T632" s="38"/>
      <c r="U632" s="38"/>
    </row>
    <row r="633" spans="2:22" ht="12.75" customHeight="1" x14ac:dyDescent="0.3">
      <c r="B633" s="37" t="s">
        <v>191</v>
      </c>
      <c r="C633" s="38"/>
      <c r="D633" s="38"/>
      <c r="E633" s="38"/>
      <c r="F633" s="38"/>
      <c r="G633" s="38"/>
      <c r="H633" s="38"/>
      <c r="I633" s="38"/>
      <c r="J633" s="38"/>
      <c r="K633" s="38"/>
      <c r="L633" s="39"/>
      <c r="M633" s="38"/>
      <c r="N633" s="38"/>
      <c r="O633" s="38"/>
      <c r="P633" s="38"/>
      <c r="Q633" s="38"/>
      <c r="R633" s="38"/>
      <c r="S633" s="38"/>
      <c r="T633" s="38"/>
      <c r="U633" s="38"/>
    </row>
    <row r="634" spans="2:22" ht="15" x14ac:dyDescent="0.3">
      <c r="B634" s="41" t="s">
        <v>155</v>
      </c>
      <c r="C634" s="43" t="str">
        <f t="shared" ref="C634:G636" si="320">C619</f>
        <v>..</v>
      </c>
      <c r="D634" s="42">
        <f t="shared" si="320"/>
        <v>45</v>
      </c>
      <c r="E634" s="42">
        <f t="shared" si="320"/>
        <v>0</v>
      </c>
      <c r="F634" s="44" t="s">
        <v>56</v>
      </c>
      <c r="G634" s="42">
        <f t="shared" si="320"/>
        <v>0</v>
      </c>
      <c r="H634" s="43" t="s">
        <v>56</v>
      </c>
      <c r="I634" s="43">
        <f>SUM(C634:G634)</f>
        <v>45</v>
      </c>
      <c r="J634" s="43">
        <f>J619</f>
        <v>0</v>
      </c>
      <c r="K634" s="43">
        <f>SUM(I634:J634)</f>
        <v>45</v>
      </c>
      <c r="L634" s="39"/>
      <c r="M634" s="43" t="str">
        <f t="shared" ref="M634:T635" si="321">M619</f>
        <v>..</v>
      </c>
      <c r="N634" s="42">
        <f t="shared" si="321"/>
        <v>0</v>
      </c>
      <c r="O634" s="42">
        <f t="shared" si="321"/>
        <v>0</v>
      </c>
      <c r="P634" s="44" t="s">
        <v>56</v>
      </c>
      <c r="Q634" s="42">
        <f t="shared" si="321"/>
        <v>0</v>
      </c>
      <c r="R634" s="43" t="s">
        <v>56</v>
      </c>
      <c r="S634" s="43">
        <f t="shared" si="321"/>
        <v>0</v>
      </c>
      <c r="T634" s="42">
        <f t="shared" si="321"/>
        <v>0</v>
      </c>
      <c r="U634" s="43">
        <f>SUM(S634:T634)</f>
        <v>0</v>
      </c>
    </row>
    <row r="635" spans="2:22" ht="15" x14ac:dyDescent="0.3">
      <c r="B635" s="41" t="s">
        <v>125</v>
      </c>
      <c r="C635" s="42">
        <f t="shared" si="320"/>
        <v>6810</v>
      </c>
      <c r="D635" s="42">
        <f t="shared" si="320"/>
        <v>1644</v>
      </c>
      <c r="E635" s="43" t="str">
        <f t="shared" si="320"/>
        <v>..</v>
      </c>
      <c r="F635" s="44" t="s">
        <v>56</v>
      </c>
      <c r="G635" s="42">
        <f t="shared" si="320"/>
        <v>1606</v>
      </c>
      <c r="H635" s="43" t="s">
        <v>56</v>
      </c>
      <c r="I635" s="43">
        <f>SUM(C635:G635)</f>
        <v>10060</v>
      </c>
      <c r="J635" s="43" t="str">
        <f>J620</f>
        <v>..</v>
      </c>
      <c r="K635" s="43">
        <f t="shared" ref="K635:K645" si="322">SUM(I635:J635)</f>
        <v>10060</v>
      </c>
      <c r="L635" s="39"/>
      <c r="M635" s="42">
        <f t="shared" si="321"/>
        <v>772</v>
      </c>
      <c r="N635" s="42">
        <f t="shared" si="321"/>
        <v>734</v>
      </c>
      <c r="O635" s="43" t="str">
        <f t="shared" si="321"/>
        <v>..</v>
      </c>
      <c r="P635" s="44" t="s">
        <v>56</v>
      </c>
      <c r="Q635" s="42">
        <f t="shared" si="321"/>
        <v>426</v>
      </c>
      <c r="R635" s="43" t="s">
        <v>56</v>
      </c>
      <c r="S635" s="43">
        <f t="shared" ref="S635:S645" si="323">SUM(M635:Q635)</f>
        <v>1932</v>
      </c>
      <c r="T635" s="43" t="str">
        <f>T620</f>
        <v>..</v>
      </c>
      <c r="U635" s="43">
        <f>SUM(S635:T635)</f>
        <v>1932</v>
      </c>
    </row>
    <row r="636" spans="2:22" ht="15" x14ac:dyDescent="0.3">
      <c r="B636" s="41" t="s">
        <v>156</v>
      </c>
      <c r="C636" s="43" t="str">
        <f t="shared" si="320"/>
        <v>..</v>
      </c>
      <c r="D636" s="42">
        <f>D609+D621</f>
        <v>0</v>
      </c>
      <c r="E636" s="42">
        <f>E609+E621</f>
        <v>0</v>
      </c>
      <c r="F636" s="44" t="s">
        <v>56</v>
      </c>
      <c r="G636" s="42">
        <f>G609+G621</f>
        <v>24</v>
      </c>
      <c r="H636" s="43" t="s">
        <v>56</v>
      </c>
      <c r="I636" s="43">
        <f>SUM(C636:G636)</f>
        <v>24</v>
      </c>
      <c r="J636" s="42">
        <f>J609+J621</f>
        <v>18</v>
      </c>
      <c r="K636" s="43">
        <f t="shared" si="322"/>
        <v>42</v>
      </c>
      <c r="L636" s="39"/>
      <c r="M636" s="43" t="s">
        <v>56</v>
      </c>
      <c r="N636" s="42">
        <f>N609+N621</f>
        <v>0</v>
      </c>
      <c r="O636" s="42">
        <f>O609+O621</f>
        <v>0</v>
      </c>
      <c r="P636" s="44" t="s">
        <v>56</v>
      </c>
      <c r="Q636" s="42">
        <f>Q609+Q621</f>
        <v>10</v>
      </c>
      <c r="R636" s="43" t="s">
        <v>56</v>
      </c>
      <c r="S636" s="43">
        <f t="shared" si="323"/>
        <v>10</v>
      </c>
      <c r="T636" s="42">
        <f>T609+T621</f>
        <v>72</v>
      </c>
      <c r="U636" s="43">
        <f t="shared" ref="U636:U646" si="324">SUM(S636:T636)</f>
        <v>82</v>
      </c>
      <c r="V636" s="39"/>
    </row>
    <row r="637" spans="2:22" ht="15" x14ac:dyDescent="0.3">
      <c r="B637" s="41" t="s">
        <v>157</v>
      </c>
      <c r="C637" s="42">
        <f>C622</f>
        <v>73</v>
      </c>
      <c r="D637" s="42">
        <f>D622</f>
        <v>0</v>
      </c>
      <c r="E637" s="43" t="str">
        <f>E622</f>
        <v>..</v>
      </c>
      <c r="F637" s="44" t="s">
        <v>56</v>
      </c>
      <c r="G637" s="43" t="str">
        <f>G622</f>
        <v>..</v>
      </c>
      <c r="H637" s="43" t="s">
        <v>56</v>
      </c>
      <c r="I637" s="43">
        <f>SUM(C637:G637)</f>
        <v>73</v>
      </c>
      <c r="J637" s="43" t="str">
        <f>J622</f>
        <v>..</v>
      </c>
      <c r="K637" s="43">
        <f t="shared" si="322"/>
        <v>73</v>
      </c>
      <c r="L637" s="39"/>
      <c r="M637" s="42">
        <f>M622</f>
        <v>25</v>
      </c>
      <c r="N637" s="42">
        <f>N622</f>
        <v>0</v>
      </c>
      <c r="O637" s="43" t="str">
        <f>O622</f>
        <v>..</v>
      </c>
      <c r="P637" s="44" t="s">
        <v>56</v>
      </c>
      <c r="Q637" s="43" t="str">
        <f>Q622</f>
        <v>..</v>
      </c>
      <c r="R637" s="43" t="s">
        <v>56</v>
      </c>
      <c r="S637" s="43">
        <f t="shared" si="323"/>
        <v>25</v>
      </c>
      <c r="T637" s="43" t="str">
        <f>T622</f>
        <v>..</v>
      </c>
      <c r="U637" s="43">
        <f t="shared" si="324"/>
        <v>25</v>
      </c>
    </row>
    <row r="638" spans="2:22" ht="15" x14ac:dyDescent="0.3">
      <c r="B638" s="41" t="s">
        <v>173</v>
      </c>
      <c r="C638" s="43" t="s">
        <v>56</v>
      </c>
      <c r="D638" s="43" t="s">
        <v>56</v>
      </c>
      <c r="E638" s="43" t="s">
        <v>56</v>
      </c>
      <c r="F638" s="44" t="s">
        <v>56</v>
      </c>
      <c r="G638" s="43" t="s">
        <v>56</v>
      </c>
      <c r="H638" s="43" t="s">
        <v>56</v>
      </c>
      <c r="I638" s="43" t="s">
        <v>56</v>
      </c>
      <c r="J638" s="43" t="s">
        <v>56</v>
      </c>
      <c r="K638" s="43" t="s">
        <v>56</v>
      </c>
      <c r="L638" s="39"/>
      <c r="M638" s="43" t="s">
        <v>56</v>
      </c>
      <c r="N638" s="43" t="s">
        <v>56</v>
      </c>
      <c r="O638" s="43" t="s">
        <v>56</v>
      </c>
      <c r="P638" s="44" t="s">
        <v>56</v>
      </c>
      <c r="Q638" s="42">
        <f>Q610+Q623</f>
        <v>2708</v>
      </c>
      <c r="R638" s="43" t="s">
        <v>56</v>
      </c>
      <c r="S638" s="43">
        <f t="shared" si="323"/>
        <v>2708</v>
      </c>
      <c r="T638" s="43" t="s">
        <v>56</v>
      </c>
      <c r="U638" s="43">
        <f t="shared" si="324"/>
        <v>2708</v>
      </c>
    </row>
    <row r="639" spans="2:22" ht="15" x14ac:dyDescent="0.3">
      <c r="B639" s="41" t="s">
        <v>159</v>
      </c>
      <c r="C639" s="42">
        <f>C624</f>
        <v>91</v>
      </c>
      <c r="D639" s="43" t="str">
        <f>D624</f>
        <v>..</v>
      </c>
      <c r="E639" s="43" t="str">
        <f>E624</f>
        <v>..</v>
      </c>
      <c r="F639" s="44" t="s">
        <v>56</v>
      </c>
      <c r="G639" s="43" t="str">
        <f>G624</f>
        <v>..</v>
      </c>
      <c r="H639" s="43" t="s">
        <v>56</v>
      </c>
      <c r="I639" s="43">
        <f>SUM(C639:G639)</f>
        <v>91</v>
      </c>
      <c r="J639" s="43" t="str">
        <f>J624</f>
        <v>..</v>
      </c>
      <c r="K639" s="43">
        <f t="shared" si="322"/>
        <v>91</v>
      </c>
      <c r="L639" s="39"/>
      <c r="M639" s="42">
        <f>M624</f>
        <v>0</v>
      </c>
      <c r="N639" s="43" t="str">
        <f>N624</f>
        <v>..</v>
      </c>
      <c r="O639" s="43" t="str">
        <f>O624</f>
        <v>..</v>
      </c>
      <c r="P639" s="44" t="s">
        <v>56</v>
      </c>
      <c r="Q639" s="43" t="str">
        <f>Q624</f>
        <v>..</v>
      </c>
      <c r="R639" s="43" t="s">
        <v>56</v>
      </c>
      <c r="S639" s="43">
        <f t="shared" si="323"/>
        <v>0</v>
      </c>
      <c r="T639" s="43" t="str">
        <f>T624</f>
        <v>..</v>
      </c>
      <c r="U639" s="43">
        <f t="shared" si="324"/>
        <v>0</v>
      </c>
    </row>
    <row r="640" spans="2:22" ht="15" x14ac:dyDescent="0.3">
      <c r="B640" s="41" t="s">
        <v>175</v>
      </c>
      <c r="C640" s="43" t="str">
        <f t="shared" ref="C640:K644" si="325">C625</f>
        <v>..</v>
      </c>
      <c r="D640" s="43" t="str">
        <f t="shared" si="325"/>
        <v>..</v>
      </c>
      <c r="E640" s="43" t="str">
        <f t="shared" si="325"/>
        <v>..</v>
      </c>
      <c r="F640" s="44" t="s">
        <v>56</v>
      </c>
      <c r="G640" s="43" t="str">
        <f t="shared" si="325"/>
        <v>..</v>
      </c>
      <c r="H640" s="43" t="s">
        <v>56</v>
      </c>
      <c r="I640" s="43" t="str">
        <f t="shared" si="325"/>
        <v>..</v>
      </c>
      <c r="J640" s="43" t="str">
        <f t="shared" si="325"/>
        <v>..</v>
      </c>
      <c r="K640" s="43" t="str">
        <f t="shared" si="325"/>
        <v>..</v>
      </c>
      <c r="L640" s="39"/>
      <c r="M640" s="43" t="s">
        <v>56</v>
      </c>
      <c r="N640" s="42">
        <f>N611+N625</f>
        <v>796</v>
      </c>
      <c r="O640" s="42">
        <f>O611+O625</f>
        <v>69</v>
      </c>
      <c r="P640" s="44" t="s">
        <v>56</v>
      </c>
      <c r="Q640" s="42">
        <f>Q611+Q625</f>
        <v>1442</v>
      </c>
      <c r="R640" s="43" t="s">
        <v>56</v>
      </c>
      <c r="S640" s="43">
        <f t="shared" si="323"/>
        <v>2307</v>
      </c>
      <c r="T640" s="42">
        <f>T611+T625</f>
        <v>3834</v>
      </c>
      <c r="U640" s="43">
        <f t="shared" si="324"/>
        <v>6141</v>
      </c>
      <c r="V640" s="39"/>
    </row>
    <row r="641" spans="1:22" ht="15" x14ac:dyDescent="0.3">
      <c r="B641" s="41" t="s">
        <v>193</v>
      </c>
      <c r="C641" s="43" t="str">
        <f t="shared" si="325"/>
        <v>..</v>
      </c>
      <c r="D641" s="43" t="str">
        <f t="shared" si="325"/>
        <v>..</v>
      </c>
      <c r="E641" s="43" t="str">
        <f t="shared" si="325"/>
        <v>..</v>
      </c>
      <c r="F641" s="44" t="s">
        <v>56</v>
      </c>
      <c r="G641" s="43" t="str">
        <f t="shared" si="325"/>
        <v>..</v>
      </c>
      <c r="H641" s="43" t="s">
        <v>56</v>
      </c>
      <c r="I641" s="43" t="str">
        <f t="shared" si="325"/>
        <v>..</v>
      </c>
      <c r="J641" s="43" t="str">
        <f t="shared" si="325"/>
        <v>..</v>
      </c>
      <c r="K641" s="43" t="str">
        <f t="shared" si="325"/>
        <v>..</v>
      </c>
      <c r="L641" s="39"/>
      <c r="M641" s="43" t="str">
        <f>M626</f>
        <v>..</v>
      </c>
      <c r="N641" s="42">
        <f>N612+N626</f>
        <v>985</v>
      </c>
      <c r="O641" s="43" t="str">
        <f>O626</f>
        <v>..</v>
      </c>
      <c r="P641" s="44" t="s">
        <v>56</v>
      </c>
      <c r="Q641" s="43" t="str">
        <f>Q626</f>
        <v>..</v>
      </c>
      <c r="R641" s="43" t="s">
        <v>56</v>
      </c>
      <c r="S641" s="43">
        <f t="shared" si="323"/>
        <v>985</v>
      </c>
      <c r="T641" s="43" t="str">
        <f>T626</f>
        <v>..</v>
      </c>
      <c r="U641" s="43">
        <f t="shared" si="324"/>
        <v>985</v>
      </c>
    </row>
    <row r="642" spans="1:22" ht="15" x14ac:dyDescent="0.3">
      <c r="B642" s="41" t="s">
        <v>160</v>
      </c>
      <c r="C642" s="43" t="str">
        <f t="shared" si="325"/>
        <v>..</v>
      </c>
      <c r="D642" s="43" t="str">
        <f t="shared" si="325"/>
        <v>..</v>
      </c>
      <c r="E642" s="43" t="str">
        <f t="shared" si="325"/>
        <v>..</v>
      </c>
      <c r="F642" s="44" t="s">
        <v>56</v>
      </c>
      <c r="G642" s="43" t="str">
        <f t="shared" si="325"/>
        <v>..</v>
      </c>
      <c r="H642" s="43" t="s">
        <v>56</v>
      </c>
      <c r="I642" s="43" t="str">
        <f t="shared" si="325"/>
        <v>..</v>
      </c>
      <c r="J642" s="43" t="str">
        <f t="shared" si="325"/>
        <v>..</v>
      </c>
      <c r="K642" s="43" t="str">
        <f t="shared" si="325"/>
        <v>..</v>
      </c>
      <c r="L642" s="39"/>
      <c r="M642" s="43" t="s">
        <v>56</v>
      </c>
      <c r="N642" s="43" t="s">
        <v>56</v>
      </c>
      <c r="O642" s="43" t="s">
        <v>56</v>
      </c>
      <c r="P642" s="44" t="s">
        <v>56</v>
      </c>
      <c r="Q642" s="42">
        <f>Q627+Q613</f>
        <v>1285</v>
      </c>
      <c r="R642" s="43" t="s">
        <v>56</v>
      </c>
      <c r="S642" s="43">
        <f t="shared" si="323"/>
        <v>1285</v>
      </c>
      <c r="T642" s="43" t="s">
        <v>56</v>
      </c>
      <c r="U642" s="43">
        <f t="shared" si="324"/>
        <v>1285</v>
      </c>
    </row>
    <row r="643" spans="1:22" ht="15" x14ac:dyDescent="0.3">
      <c r="B643" s="41" t="s">
        <v>115</v>
      </c>
      <c r="C643" s="43" t="str">
        <f t="shared" si="325"/>
        <v>..</v>
      </c>
      <c r="D643" s="42">
        <f>D614+D628</f>
        <v>345</v>
      </c>
      <c r="E643" s="42">
        <f>E614+E628</f>
        <v>0</v>
      </c>
      <c r="F643" s="44" t="s">
        <v>56</v>
      </c>
      <c r="G643" s="42">
        <f>G614+G628</f>
        <v>108</v>
      </c>
      <c r="H643" s="43" t="s">
        <v>56</v>
      </c>
      <c r="I643" s="43">
        <f>SUM(C643:G643)</f>
        <v>453</v>
      </c>
      <c r="J643" s="43" t="str">
        <f t="shared" si="325"/>
        <v>..</v>
      </c>
      <c r="K643" s="43">
        <f t="shared" si="322"/>
        <v>453</v>
      </c>
      <c r="L643" s="39"/>
      <c r="M643" s="43" t="str">
        <f>M628</f>
        <v>..</v>
      </c>
      <c r="N643" s="42">
        <f t="shared" ref="N643:Q644" si="326">N614+N628</f>
        <v>20549</v>
      </c>
      <c r="O643" s="42">
        <f t="shared" si="326"/>
        <v>771</v>
      </c>
      <c r="P643" s="44" t="s">
        <v>56</v>
      </c>
      <c r="Q643" s="42">
        <f t="shared" si="326"/>
        <v>4826</v>
      </c>
      <c r="R643" s="43" t="s">
        <v>56</v>
      </c>
      <c r="S643" s="43">
        <f t="shared" si="323"/>
        <v>26146</v>
      </c>
      <c r="T643" s="43" t="str">
        <f>T628</f>
        <v>..</v>
      </c>
      <c r="U643" s="43">
        <f t="shared" si="324"/>
        <v>26146</v>
      </c>
    </row>
    <row r="644" spans="1:22" ht="15" x14ac:dyDescent="0.3">
      <c r="B644" s="41" t="s">
        <v>161</v>
      </c>
      <c r="C644" s="43" t="str">
        <f t="shared" si="325"/>
        <v>..</v>
      </c>
      <c r="D644" s="42">
        <f>D615+D629</f>
        <v>247</v>
      </c>
      <c r="E644" s="54">
        <v>0</v>
      </c>
      <c r="F644" s="44" t="s">
        <v>56</v>
      </c>
      <c r="G644" s="42">
        <f>G615+G629</f>
        <v>203</v>
      </c>
      <c r="H644" s="43" t="s">
        <v>56</v>
      </c>
      <c r="I644" s="43">
        <f>SUM(C644:G644)</f>
        <v>450</v>
      </c>
      <c r="J644" s="42">
        <f>J615+J629</f>
        <v>4053</v>
      </c>
      <c r="K644" s="43">
        <f t="shared" si="322"/>
        <v>4503</v>
      </c>
      <c r="L644" s="39"/>
      <c r="M644" s="43" t="str">
        <f>T503</f>
        <v>..</v>
      </c>
      <c r="N644" s="42">
        <f t="shared" si="326"/>
        <v>77</v>
      </c>
      <c r="O644" s="42">
        <f t="shared" si="326"/>
        <v>11</v>
      </c>
      <c r="P644" s="44" t="s">
        <v>56</v>
      </c>
      <c r="Q644" s="42">
        <f t="shared" si="326"/>
        <v>72</v>
      </c>
      <c r="R644" s="43" t="s">
        <v>56</v>
      </c>
      <c r="S644" s="43">
        <f t="shared" si="323"/>
        <v>160</v>
      </c>
      <c r="T644" s="42">
        <f>T615+T629</f>
        <v>2637</v>
      </c>
      <c r="U644" s="43">
        <f t="shared" si="324"/>
        <v>2797</v>
      </c>
      <c r="V644" s="39"/>
    </row>
    <row r="645" spans="1:22" ht="15" x14ac:dyDescent="0.3">
      <c r="B645" s="41" t="s">
        <v>162</v>
      </c>
      <c r="C645" s="42">
        <f>C630</f>
        <v>71</v>
      </c>
      <c r="D645" s="43" t="str">
        <f>D630</f>
        <v>..</v>
      </c>
      <c r="E645" s="43" t="str">
        <f>E630</f>
        <v>..</v>
      </c>
      <c r="F645" s="44" t="s">
        <v>56</v>
      </c>
      <c r="G645" s="43" t="str">
        <f>G630</f>
        <v>..</v>
      </c>
      <c r="H645" s="43" t="s">
        <v>56</v>
      </c>
      <c r="I645" s="43">
        <f>SUM(C645:G645)</f>
        <v>71</v>
      </c>
      <c r="J645" s="43" t="str">
        <f>J630</f>
        <v>..</v>
      </c>
      <c r="K645" s="43">
        <f t="shared" si="322"/>
        <v>71</v>
      </c>
      <c r="L645" s="39"/>
      <c r="M645" s="42">
        <f>M630</f>
        <v>0</v>
      </c>
      <c r="N645" s="43" t="str">
        <f>N630</f>
        <v>..</v>
      </c>
      <c r="O645" s="43" t="str">
        <f>O630</f>
        <v>..</v>
      </c>
      <c r="P645" s="44" t="s">
        <v>56</v>
      </c>
      <c r="Q645" s="43" t="str">
        <f>Q630</f>
        <v>..</v>
      </c>
      <c r="R645" s="43" t="s">
        <v>56</v>
      </c>
      <c r="S645" s="43">
        <f t="shared" si="323"/>
        <v>0</v>
      </c>
      <c r="T645" s="43" t="str">
        <f>T630</f>
        <v>..</v>
      </c>
      <c r="U645" s="43">
        <f t="shared" si="324"/>
        <v>0</v>
      </c>
    </row>
    <row r="646" spans="1:22" ht="17.25" customHeight="1" thickBot="1" x14ac:dyDescent="0.35">
      <c r="B646" s="46" t="s">
        <v>197</v>
      </c>
      <c r="C646" s="43">
        <f t="shared" ref="C646:J646" si="327">SUM(C634:C645)</f>
        <v>7045</v>
      </c>
      <c r="D646" s="43">
        <f t="shared" si="327"/>
        <v>2281</v>
      </c>
      <c r="E646" s="43">
        <f t="shared" si="327"/>
        <v>0</v>
      </c>
      <c r="F646" s="44" t="s">
        <v>56</v>
      </c>
      <c r="G646" s="43">
        <f t="shared" si="327"/>
        <v>1941</v>
      </c>
      <c r="H646" s="43" t="s">
        <v>56</v>
      </c>
      <c r="I646" s="43">
        <f t="shared" si="327"/>
        <v>11267</v>
      </c>
      <c r="J646" s="43">
        <f t="shared" si="327"/>
        <v>4071</v>
      </c>
      <c r="K646" s="43">
        <f>K634+K635+K637+K639+K643+K644+K645+K636</f>
        <v>15338</v>
      </c>
      <c r="L646" s="39"/>
      <c r="M646" s="43">
        <f t="shared" ref="M646:T646" si="328">SUM(M634:M645)</f>
        <v>797</v>
      </c>
      <c r="N646" s="43">
        <f t="shared" si="328"/>
        <v>23141</v>
      </c>
      <c r="O646" s="43">
        <f t="shared" si="328"/>
        <v>851</v>
      </c>
      <c r="P646" s="44" t="s">
        <v>56</v>
      </c>
      <c r="Q646" s="43">
        <f t="shared" si="328"/>
        <v>10769</v>
      </c>
      <c r="R646" s="43" t="s">
        <v>56</v>
      </c>
      <c r="S646" s="43">
        <f t="shared" si="328"/>
        <v>35558</v>
      </c>
      <c r="T646" s="43">
        <f t="shared" si="328"/>
        <v>6543</v>
      </c>
      <c r="U646" s="43">
        <f t="shared" si="324"/>
        <v>42101</v>
      </c>
      <c r="V646" s="39"/>
    </row>
    <row r="647" spans="1:22" x14ac:dyDescent="0.25">
      <c r="A647" s="51"/>
      <c r="B647" s="51"/>
      <c r="C647" s="51"/>
      <c r="D647" s="51"/>
      <c r="E647" s="51"/>
      <c r="F647" s="51"/>
      <c r="G647" s="51"/>
      <c r="H647" s="51"/>
      <c r="I647" s="51"/>
      <c r="J647" s="51"/>
      <c r="K647" s="51"/>
      <c r="L647" s="52"/>
      <c r="M647" s="51"/>
      <c r="N647" s="51"/>
      <c r="O647" s="51"/>
      <c r="P647" s="51"/>
      <c r="Q647" s="51"/>
      <c r="R647" s="51"/>
      <c r="S647" s="51"/>
      <c r="T647" s="51"/>
      <c r="U647" s="51"/>
    </row>
    <row r="648" spans="1:22" ht="17.25" customHeight="1" x14ac:dyDescent="0.3">
      <c r="A648" s="36" t="s">
        <v>198</v>
      </c>
      <c r="B648" s="37" t="s">
        <v>199</v>
      </c>
      <c r="C648" s="38"/>
      <c r="D648" s="38"/>
      <c r="E648" s="63"/>
      <c r="F648" s="63"/>
      <c r="G648" s="63"/>
      <c r="H648" s="63"/>
      <c r="I648" s="43"/>
      <c r="J648" s="38"/>
      <c r="K648" s="43"/>
      <c r="L648" s="39"/>
      <c r="M648" s="38"/>
      <c r="N648" s="38"/>
      <c r="O648" s="63"/>
      <c r="P648" s="63"/>
      <c r="Q648" s="63"/>
      <c r="R648" s="63"/>
      <c r="S648" s="43"/>
      <c r="T648" s="38"/>
      <c r="U648" s="43"/>
    </row>
    <row r="649" spans="1:22" ht="14.25" customHeight="1" x14ac:dyDescent="0.3">
      <c r="B649" s="41" t="s">
        <v>175</v>
      </c>
      <c r="C649" s="43" t="s">
        <v>56</v>
      </c>
      <c r="D649" s="42">
        <v>556</v>
      </c>
      <c r="E649" s="42">
        <v>40</v>
      </c>
      <c r="F649" s="44" t="s">
        <v>56</v>
      </c>
      <c r="G649" s="42">
        <v>757</v>
      </c>
      <c r="H649" s="43" t="s">
        <v>56</v>
      </c>
      <c r="I649" s="43">
        <f>SUM(C649:G649)</f>
        <v>1353</v>
      </c>
      <c r="J649" s="42">
        <v>1848</v>
      </c>
      <c r="K649" s="43">
        <f>SUM(I649:J649)</f>
        <v>3201</v>
      </c>
      <c r="L649" s="39"/>
      <c r="M649" s="43" t="s">
        <v>56</v>
      </c>
      <c r="N649" s="42">
        <v>169</v>
      </c>
      <c r="O649" s="42">
        <v>33</v>
      </c>
      <c r="P649" s="44" t="s">
        <v>56</v>
      </c>
      <c r="Q649" s="42">
        <v>360</v>
      </c>
      <c r="R649" s="43" t="s">
        <v>56</v>
      </c>
      <c r="S649" s="43">
        <f>SUM(M649:Q649)</f>
        <v>562</v>
      </c>
      <c r="T649" s="42">
        <v>374</v>
      </c>
      <c r="U649" s="43">
        <f>SUM(S649:T649)</f>
        <v>936</v>
      </c>
      <c r="V649" s="39"/>
    </row>
    <row r="650" spans="1:22" ht="15" x14ac:dyDescent="0.3">
      <c r="B650" s="41" t="s">
        <v>200</v>
      </c>
      <c r="C650" s="43" t="s">
        <v>56</v>
      </c>
      <c r="D650" s="42">
        <v>300</v>
      </c>
      <c r="E650" s="43" t="s">
        <v>56</v>
      </c>
      <c r="F650" s="44" t="s">
        <v>56</v>
      </c>
      <c r="G650" s="43" t="s">
        <v>56</v>
      </c>
      <c r="H650" s="43" t="s">
        <v>56</v>
      </c>
      <c r="I650" s="43">
        <f>SUM(C650:G650)</f>
        <v>300</v>
      </c>
      <c r="J650" s="43" t="s">
        <v>56</v>
      </c>
      <c r="K650" s="43">
        <f>SUM(I650:J650)</f>
        <v>300</v>
      </c>
      <c r="L650" s="39"/>
      <c r="M650" s="44" t="s">
        <v>56</v>
      </c>
      <c r="N650" s="42">
        <v>0</v>
      </c>
      <c r="O650" s="44" t="s">
        <v>56</v>
      </c>
      <c r="P650" s="44" t="s">
        <v>56</v>
      </c>
      <c r="Q650" s="44" t="s">
        <v>56</v>
      </c>
      <c r="R650" s="43" t="s">
        <v>56</v>
      </c>
      <c r="S650" s="43">
        <f>SUM(M650:Q650)</f>
        <v>0</v>
      </c>
      <c r="T650" s="44" t="s">
        <v>56</v>
      </c>
      <c r="U650" s="43">
        <f>SUM(S650:T650)</f>
        <v>0</v>
      </c>
    </row>
    <row r="651" spans="1:22" ht="15" x14ac:dyDescent="0.3">
      <c r="B651" s="41" t="s">
        <v>201</v>
      </c>
      <c r="C651" s="43" t="s">
        <v>56</v>
      </c>
      <c r="D651" s="42">
        <v>5826</v>
      </c>
      <c r="E651" s="42">
        <v>200</v>
      </c>
      <c r="F651" s="44" t="s">
        <v>56</v>
      </c>
      <c r="G651" s="42">
        <v>1020</v>
      </c>
      <c r="H651" s="43" t="s">
        <v>56</v>
      </c>
      <c r="I651" s="43">
        <f>SUM(C651:G651)</f>
        <v>7046</v>
      </c>
      <c r="J651" s="43" t="s">
        <v>56</v>
      </c>
      <c r="K651" s="43">
        <f>SUM(I651:J651)</f>
        <v>7046</v>
      </c>
      <c r="L651" s="39"/>
      <c r="M651" s="44" t="s">
        <v>56</v>
      </c>
      <c r="N651" s="42">
        <v>8034</v>
      </c>
      <c r="O651" s="42">
        <v>399</v>
      </c>
      <c r="P651" s="44" t="s">
        <v>56</v>
      </c>
      <c r="Q651" s="42">
        <v>6582</v>
      </c>
      <c r="R651" s="43" t="s">
        <v>56</v>
      </c>
      <c r="S651" s="43">
        <f>SUM(M651:Q651)</f>
        <v>15015</v>
      </c>
      <c r="T651" s="44" t="s">
        <v>56</v>
      </c>
      <c r="U651" s="43">
        <f>SUM(S651:T651)</f>
        <v>15015</v>
      </c>
    </row>
    <row r="652" spans="1:22" ht="15" x14ac:dyDescent="0.3">
      <c r="B652" s="41" t="s">
        <v>161</v>
      </c>
      <c r="C652" s="43" t="s">
        <v>56</v>
      </c>
      <c r="D652" s="42">
        <v>97</v>
      </c>
      <c r="E652" s="54">
        <v>0</v>
      </c>
      <c r="F652" s="44" t="s">
        <v>56</v>
      </c>
      <c r="G652" s="42">
        <v>25</v>
      </c>
      <c r="H652" s="43" t="s">
        <v>56</v>
      </c>
      <c r="I652" s="43">
        <f>SUM(C652:G652)</f>
        <v>122</v>
      </c>
      <c r="J652" s="38">
        <v>1623</v>
      </c>
      <c r="K652" s="43">
        <f>SUM(I652:J652)</f>
        <v>1745</v>
      </c>
      <c r="L652" s="39"/>
      <c r="M652" s="44" t="s">
        <v>56</v>
      </c>
      <c r="N652" s="42">
        <v>14</v>
      </c>
      <c r="O652" s="54">
        <v>0</v>
      </c>
      <c r="P652" s="44" t="s">
        <v>56</v>
      </c>
      <c r="Q652" s="42">
        <v>9</v>
      </c>
      <c r="R652" s="43" t="s">
        <v>56</v>
      </c>
      <c r="S652" s="43">
        <f>SUM(M652:Q652)</f>
        <v>23</v>
      </c>
      <c r="T652" s="38">
        <v>1259</v>
      </c>
      <c r="U652" s="43">
        <f>SUM(S652:T652)</f>
        <v>1282</v>
      </c>
      <c r="V652" s="39"/>
    </row>
    <row r="653" spans="1:22" ht="15" x14ac:dyDescent="0.3">
      <c r="B653" s="46" t="s">
        <v>202</v>
      </c>
      <c r="C653" s="43" t="s">
        <v>56</v>
      </c>
      <c r="D653" s="43">
        <f t="shared" ref="D653:K653" si="329">SUM(D649:D652)</f>
        <v>6779</v>
      </c>
      <c r="E653" s="43">
        <f t="shared" si="329"/>
        <v>240</v>
      </c>
      <c r="F653" s="44" t="s">
        <v>56</v>
      </c>
      <c r="G653" s="43">
        <f t="shared" si="329"/>
        <v>1802</v>
      </c>
      <c r="H653" s="43" t="s">
        <v>56</v>
      </c>
      <c r="I653" s="43">
        <f t="shared" si="329"/>
        <v>8821</v>
      </c>
      <c r="J653" s="43">
        <f t="shared" si="329"/>
        <v>3471</v>
      </c>
      <c r="K653" s="43">
        <f t="shared" si="329"/>
        <v>12292</v>
      </c>
      <c r="L653" s="39"/>
      <c r="M653" s="43" t="s">
        <v>56</v>
      </c>
      <c r="N653" s="43">
        <f t="shared" ref="N653:U653" si="330">SUM(N649:N652)</f>
        <v>8217</v>
      </c>
      <c r="O653" s="43">
        <f t="shared" si="330"/>
        <v>432</v>
      </c>
      <c r="P653" s="44" t="s">
        <v>56</v>
      </c>
      <c r="Q653" s="43">
        <f t="shared" si="330"/>
        <v>6951</v>
      </c>
      <c r="R653" s="43" t="s">
        <v>56</v>
      </c>
      <c r="S653" s="43">
        <f t="shared" si="330"/>
        <v>15600</v>
      </c>
      <c r="T653" s="43">
        <f t="shared" si="330"/>
        <v>1633</v>
      </c>
      <c r="U653" s="43">
        <f t="shared" si="330"/>
        <v>17233</v>
      </c>
      <c r="V653" s="39"/>
    </row>
    <row r="654" spans="1:22" x14ac:dyDescent="0.25">
      <c r="C654" s="38"/>
      <c r="D654" s="38"/>
      <c r="E654" s="38"/>
      <c r="F654" s="38"/>
      <c r="G654" s="38"/>
      <c r="H654" s="38"/>
      <c r="I654" s="38"/>
      <c r="J654" s="38"/>
      <c r="K654" s="38"/>
      <c r="L654" s="39"/>
      <c r="M654" s="38"/>
      <c r="N654" s="38"/>
      <c r="O654" s="38"/>
      <c r="P654" s="38"/>
      <c r="Q654" s="38"/>
      <c r="R654" s="38"/>
      <c r="S654" s="38"/>
      <c r="T654" s="38"/>
      <c r="U654" s="38"/>
    </row>
    <row r="655" spans="1:22" ht="15" x14ac:dyDescent="0.3">
      <c r="B655" s="37" t="s">
        <v>203</v>
      </c>
      <c r="C655" s="38"/>
      <c r="D655" s="38"/>
      <c r="E655" s="38"/>
      <c r="F655" s="38"/>
      <c r="G655" s="38"/>
      <c r="H655" s="38"/>
      <c r="I655" s="38"/>
      <c r="J655" s="38"/>
      <c r="K655" s="38"/>
      <c r="L655" s="39"/>
      <c r="M655" s="38"/>
      <c r="N655" s="38"/>
      <c r="O655" s="38"/>
      <c r="P655" s="38"/>
      <c r="Q655" s="38"/>
      <c r="R655" s="38"/>
      <c r="S655" s="38"/>
      <c r="T655" s="38"/>
      <c r="U655" s="38"/>
    </row>
    <row r="656" spans="1:22" ht="15" x14ac:dyDescent="0.3">
      <c r="B656" s="41" t="s">
        <v>175</v>
      </c>
      <c r="C656" s="43" t="s">
        <v>56</v>
      </c>
      <c r="D656" s="42">
        <v>719</v>
      </c>
      <c r="E656" s="42">
        <v>62</v>
      </c>
      <c r="F656" s="44" t="s">
        <v>56</v>
      </c>
      <c r="G656" s="42">
        <v>512</v>
      </c>
      <c r="H656" s="43" t="s">
        <v>56</v>
      </c>
      <c r="I656" s="43">
        <f>SUM(C656:G656)</f>
        <v>1293</v>
      </c>
      <c r="J656" s="42">
        <v>1329</v>
      </c>
      <c r="K656" s="43">
        <f>SUM(I656:J656)</f>
        <v>2622</v>
      </c>
      <c r="L656" s="39"/>
      <c r="M656" s="43" t="s">
        <v>56</v>
      </c>
      <c r="N656" s="42">
        <v>1557</v>
      </c>
      <c r="O656" s="42">
        <v>258</v>
      </c>
      <c r="P656" s="44" t="s">
        <v>56</v>
      </c>
      <c r="Q656" s="42">
        <v>1421</v>
      </c>
      <c r="R656" s="43" t="s">
        <v>56</v>
      </c>
      <c r="S656" s="43">
        <f>SUM(M656:Q656)</f>
        <v>3236</v>
      </c>
      <c r="T656" s="42">
        <v>4352</v>
      </c>
      <c r="U656" s="43">
        <f>SUM(S656:T656)</f>
        <v>7588</v>
      </c>
      <c r="V656" s="39"/>
    </row>
    <row r="657" spans="1:22" ht="15" x14ac:dyDescent="0.3">
      <c r="B657" s="41" t="s">
        <v>193</v>
      </c>
      <c r="C657" s="43" t="s">
        <v>56</v>
      </c>
      <c r="D657" s="42">
        <v>556</v>
      </c>
      <c r="E657" s="43" t="s">
        <v>56</v>
      </c>
      <c r="F657" s="44" t="s">
        <v>56</v>
      </c>
      <c r="G657" s="43" t="s">
        <v>56</v>
      </c>
      <c r="H657" s="43" t="s">
        <v>56</v>
      </c>
      <c r="I657" s="43">
        <f>SUM(C657:G657)</f>
        <v>556</v>
      </c>
      <c r="J657" s="43" t="s">
        <v>56</v>
      </c>
      <c r="K657" s="43">
        <f>SUM(I657:J657)</f>
        <v>556</v>
      </c>
      <c r="L657" s="39"/>
      <c r="M657" s="44" t="s">
        <v>56</v>
      </c>
      <c r="N657" s="42">
        <v>1555</v>
      </c>
      <c r="O657" s="44" t="s">
        <v>56</v>
      </c>
      <c r="P657" s="44" t="s">
        <v>56</v>
      </c>
      <c r="Q657" s="44" t="s">
        <v>56</v>
      </c>
      <c r="R657" s="43" t="s">
        <v>56</v>
      </c>
      <c r="S657" s="43">
        <f>SUM(M657:Q657)</f>
        <v>1555</v>
      </c>
      <c r="T657" s="44" t="s">
        <v>56</v>
      </c>
      <c r="U657" s="43">
        <f>SUM(S657:T657)</f>
        <v>1555</v>
      </c>
    </row>
    <row r="658" spans="1:22" ht="15" x14ac:dyDescent="0.3">
      <c r="B658" s="41" t="s">
        <v>201</v>
      </c>
      <c r="C658" s="43" t="s">
        <v>56</v>
      </c>
      <c r="D658" s="42">
        <v>16156</v>
      </c>
      <c r="E658" s="42">
        <v>406</v>
      </c>
      <c r="F658" s="44" t="s">
        <v>56</v>
      </c>
      <c r="G658" s="42">
        <v>4632</v>
      </c>
      <c r="H658" s="43" t="s">
        <v>56</v>
      </c>
      <c r="I658" s="43">
        <f>SUM(C658:G658)</f>
        <v>21194</v>
      </c>
      <c r="J658" s="43" t="s">
        <v>56</v>
      </c>
      <c r="K658" s="43">
        <f>SUM(I658:J658)</f>
        <v>21194</v>
      </c>
      <c r="L658" s="39"/>
      <c r="M658" s="44" t="s">
        <v>56</v>
      </c>
      <c r="N658" s="42">
        <v>16786</v>
      </c>
      <c r="O658" s="42">
        <v>526</v>
      </c>
      <c r="P658" s="44" t="s">
        <v>56</v>
      </c>
      <c r="Q658" s="42">
        <v>5243</v>
      </c>
      <c r="R658" s="43" t="s">
        <v>56</v>
      </c>
      <c r="S658" s="43">
        <f>SUM(M658:Q658)</f>
        <v>22555</v>
      </c>
      <c r="T658" s="44" t="s">
        <v>56</v>
      </c>
      <c r="U658" s="43">
        <f>SUM(S658:T658)</f>
        <v>22555</v>
      </c>
    </row>
    <row r="659" spans="1:22" ht="15" x14ac:dyDescent="0.3">
      <c r="B659" s="41" t="s">
        <v>161</v>
      </c>
      <c r="C659" s="43" t="s">
        <v>56</v>
      </c>
      <c r="D659" s="42">
        <v>106</v>
      </c>
      <c r="E659" s="54">
        <v>0</v>
      </c>
      <c r="F659" s="44" t="s">
        <v>56</v>
      </c>
      <c r="G659" s="42">
        <v>167</v>
      </c>
      <c r="H659" s="43" t="s">
        <v>56</v>
      </c>
      <c r="I659" s="43">
        <f>SUM(C659:G659)</f>
        <v>273</v>
      </c>
      <c r="J659" s="38">
        <v>1163</v>
      </c>
      <c r="K659" s="43">
        <f>SUM(I659:J659)</f>
        <v>1436</v>
      </c>
      <c r="L659" s="39"/>
      <c r="M659" s="44" t="s">
        <v>56</v>
      </c>
      <c r="N659" s="42">
        <v>41</v>
      </c>
      <c r="O659" s="54">
        <v>0</v>
      </c>
      <c r="P659" s="44" t="s">
        <v>56</v>
      </c>
      <c r="Q659" s="42">
        <v>53</v>
      </c>
      <c r="R659" s="43" t="s">
        <v>56</v>
      </c>
      <c r="S659" s="43">
        <f>SUM(M659:Q659)</f>
        <v>94</v>
      </c>
      <c r="T659" s="38">
        <v>1373</v>
      </c>
      <c r="U659" s="43">
        <f>SUM(S659:T659)</f>
        <v>1467</v>
      </c>
      <c r="V659" s="39"/>
    </row>
    <row r="660" spans="1:22" ht="15" x14ac:dyDescent="0.3">
      <c r="B660" s="46" t="s">
        <v>204</v>
      </c>
      <c r="C660" s="43" t="s">
        <v>56</v>
      </c>
      <c r="D660" s="43">
        <f t="shared" ref="D660:K660" si="331">SUM(D656:D659)</f>
        <v>17537</v>
      </c>
      <c r="E660" s="43">
        <f t="shared" si="331"/>
        <v>468</v>
      </c>
      <c r="F660" s="44" t="s">
        <v>56</v>
      </c>
      <c r="G660" s="43">
        <f t="shared" si="331"/>
        <v>5311</v>
      </c>
      <c r="H660" s="43" t="s">
        <v>56</v>
      </c>
      <c r="I660" s="43">
        <f t="shared" si="331"/>
        <v>23316</v>
      </c>
      <c r="J660" s="43">
        <f t="shared" si="331"/>
        <v>2492</v>
      </c>
      <c r="K660" s="43">
        <f t="shared" si="331"/>
        <v>25808</v>
      </c>
      <c r="L660" s="39"/>
      <c r="M660" s="43" t="s">
        <v>56</v>
      </c>
      <c r="N660" s="43">
        <f t="shared" ref="N660:U660" si="332">SUM(N656:N659)</f>
        <v>19939</v>
      </c>
      <c r="O660" s="43">
        <f t="shared" si="332"/>
        <v>784</v>
      </c>
      <c r="P660" s="44" t="s">
        <v>56</v>
      </c>
      <c r="Q660" s="43">
        <f t="shared" si="332"/>
        <v>6717</v>
      </c>
      <c r="R660" s="43" t="s">
        <v>56</v>
      </c>
      <c r="S660" s="43">
        <f t="shared" si="332"/>
        <v>27440</v>
      </c>
      <c r="T660" s="43">
        <f t="shared" si="332"/>
        <v>5725</v>
      </c>
      <c r="U660" s="43">
        <f t="shared" si="332"/>
        <v>33165</v>
      </c>
      <c r="V660" s="39"/>
    </row>
    <row r="661" spans="1:22" x14ac:dyDescent="0.25">
      <c r="C661" s="38"/>
      <c r="D661" s="38"/>
      <c r="E661" s="38"/>
      <c r="F661" s="38"/>
      <c r="G661" s="38"/>
      <c r="H661" s="38"/>
      <c r="I661" s="38"/>
      <c r="J661" s="38"/>
      <c r="K661" s="38"/>
      <c r="L661" s="39"/>
      <c r="M661" s="38"/>
      <c r="N661" s="38"/>
      <c r="O661" s="38"/>
      <c r="P661" s="38"/>
      <c r="Q661" s="38"/>
      <c r="R661" s="38"/>
      <c r="S661" s="38"/>
      <c r="T661" s="38"/>
      <c r="U661" s="38"/>
    </row>
    <row r="662" spans="1:22" ht="15" x14ac:dyDescent="0.3">
      <c r="B662" s="37" t="s">
        <v>198</v>
      </c>
      <c r="C662" s="38"/>
      <c r="D662" s="38"/>
      <c r="E662" s="38"/>
      <c r="F662" s="38"/>
      <c r="G662" s="38"/>
      <c r="H662" s="38"/>
      <c r="I662" s="38"/>
      <c r="J662" s="38"/>
      <c r="K662" s="38"/>
      <c r="L662" s="39"/>
      <c r="M662" s="38"/>
      <c r="N662" s="38"/>
      <c r="O662" s="38"/>
      <c r="P662" s="38"/>
      <c r="Q662" s="38"/>
      <c r="R662" s="38"/>
      <c r="S662" s="38"/>
      <c r="T662" s="38"/>
      <c r="U662" s="38"/>
    </row>
    <row r="663" spans="1:22" ht="15" x14ac:dyDescent="0.3">
      <c r="B663" s="41" t="s">
        <v>175</v>
      </c>
      <c r="C663" s="43" t="s">
        <v>56</v>
      </c>
      <c r="D663" s="42">
        <f>D649+D656</f>
        <v>1275</v>
      </c>
      <c r="E663" s="42">
        <f>E649+E656</f>
        <v>102</v>
      </c>
      <c r="F663" s="44" t="s">
        <v>56</v>
      </c>
      <c r="G663" s="42">
        <f>G649+G656</f>
        <v>1269</v>
      </c>
      <c r="H663" s="43" t="s">
        <v>56</v>
      </c>
      <c r="I663" s="43">
        <f>SUM(C663:G663)</f>
        <v>2646</v>
      </c>
      <c r="J663" s="42">
        <f>J649+J656</f>
        <v>3177</v>
      </c>
      <c r="K663" s="43">
        <f>SUM(I663:J663)</f>
        <v>5823</v>
      </c>
      <c r="L663" s="39"/>
      <c r="M663" s="43" t="s">
        <v>56</v>
      </c>
      <c r="N663" s="42">
        <f>N649+N656</f>
        <v>1726</v>
      </c>
      <c r="O663" s="42">
        <f>O649+O656</f>
        <v>291</v>
      </c>
      <c r="P663" s="44" t="s">
        <v>56</v>
      </c>
      <c r="Q663" s="42">
        <f>Q649+Q656</f>
        <v>1781</v>
      </c>
      <c r="R663" s="43" t="s">
        <v>56</v>
      </c>
      <c r="S663" s="43">
        <f>SUM(M663:Q663)</f>
        <v>3798</v>
      </c>
      <c r="T663" s="42">
        <f>T649+T656</f>
        <v>4726</v>
      </c>
      <c r="U663" s="43">
        <f>SUM(S663:T663)</f>
        <v>8524</v>
      </c>
      <c r="V663" s="39"/>
    </row>
    <row r="664" spans="1:22" ht="15" x14ac:dyDescent="0.3">
      <c r="B664" s="41" t="s">
        <v>193</v>
      </c>
      <c r="C664" s="43" t="s">
        <v>56</v>
      </c>
      <c r="D664" s="42">
        <f>D650+D657</f>
        <v>856</v>
      </c>
      <c r="E664" s="43" t="s">
        <v>56</v>
      </c>
      <c r="F664" s="44" t="s">
        <v>56</v>
      </c>
      <c r="G664" s="43" t="s">
        <v>56</v>
      </c>
      <c r="H664" s="43" t="s">
        <v>56</v>
      </c>
      <c r="I664" s="43">
        <f>SUM(C664:G664)</f>
        <v>856</v>
      </c>
      <c r="J664" s="43" t="s">
        <v>56</v>
      </c>
      <c r="K664" s="43">
        <f>SUM(I664:J664)</f>
        <v>856</v>
      </c>
      <c r="L664" s="39"/>
      <c r="M664" s="43" t="s">
        <v>56</v>
      </c>
      <c r="N664" s="42">
        <f>N650+N657</f>
        <v>1555</v>
      </c>
      <c r="O664" s="43" t="s">
        <v>56</v>
      </c>
      <c r="P664" s="44" t="s">
        <v>56</v>
      </c>
      <c r="Q664" s="43" t="s">
        <v>56</v>
      </c>
      <c r="R664" s="43" t="s">
        <v>56</v>
      </c>
      <c r="S664" s="43">
        <f>SUM(M664:Q664)</f>
        <v>1555</v>
      </c>
      <c r="T664" s="43" t="s">
        <v>56</v>
      </c>
      <c r="U664" s="43">
        <f>SUM(S664:T664)</f>
        <v>1555</v>
      </c>
    </row>
    <row r="665" spans="1:22" ht="15" x14ac:dyDescent="0.3">
      <c r="B665" s="41" t="s">
        <v>201</v>
      </c>
      <c r="C665" s="43" t="s">
        <v>56</v>
      </c>
      <c r="D665" s="42">
        <f>D651+D658</f>
        <v>21982</v>
      </c>
      <c r="E665" s="42">
        <f>E651+E658</f>
        <v>606</v>
      </c>
      <c r="F665" s="44" t="s">
        <v>56</v>
      </c>
      <c r="G665" s="42">
        <f>G651+G658</f>
        <v>5652</v>
      </c>
      <c r="H665" s="43" t="s">
        <v>56</v>
      </c>
      <c r="I665" s="43">
        <f>SUM(C665:G665)</f>
        <v>28240</v>
      </c>
      <c r="J665" s="43" t="s">
        <v>56</v>
      </c>
      <c r="K665" s="43">
        <f>SUM(I665:J665)</f>
        <v>28240</v>
      </c>
      <c r="L665" s="39"/>
      <c r="M665" s="43" t="s">
        <v>56</v>
      </c>
      <c r="N665" s="42">
        <f>N651+N658</f>
        <v>24820</v>
      </c>
      <c r="O665" s="42">
        <f>O651+O658</f>
        <v>925</v>
      </c>
      <c r="P665" s="44" t="s">
        <v>56</v>
      </c>
      <c r="Q665" s="42">
        <f>Q651+Q658</f>
        <v>11825</v>
      </c>
      <c r="R665" s="43" t="s">
        <v>56</v>
      </c>
      <c r="S665" s="43">
        <f>SUM(M665:Q665)</f>
        <v>37570</v>
      </c>
      <c r="T665" s="43" t="s">
        <v>56</v>
      </c>
      <c r="U665" s="43">
        <f>SUM(S665:T665)</f>
        <v>37570</v>
      </c>
    </row>
    <row r="666" spans="1:22" ht="15" x14ac:dyDescent="0.3">
      <c r="B666" s="41" t="s">
        <v>161</v>
      </c>
      <c r="C666" s="43" t="s">
        <v>56</v>
      </c>
      <c r="D666" s="42">
        <f>D652+D659</f>
        <v>203</v>
      </c>
      <c r="E666" s="42">
        <f>E652+E659</f>
        <v>0</v>
      </c>
      <c r="F666" s="44" t="s">
        <v>56</v>
      </c>
      <c r="G666" s="42">
        <f>G652+G659</f>
        <v>192</v>
      </c>
      <c r="H666" s="43" t="s">
        <v>56</v>
      </c>
      <c r="I666" s="43">
        <f>SUM(C666:G666)</f>
        <v>395</v>
      </c>
      <c r="J666" s="42">
        <f>J652+J659</f>
        <v>2786</v>
      </c>
      <c r="K666" s="43">
        <f>SUM(I666:J666)</f>
        <v>3181</v>
      </c>
      <c r="L666" s="39"/>
      <c r="M666" s="43" t="s">
        <v>56</v>
      </c>
      <c r="N666" s="42">
        <f>N652+N659</f>
        <v>55</v>
      </c>
      <c r="O666" s="42">
        <f>O652+O659</f>
        <v>0</v>
      </c>
      <c r="P666" s="44" t="s">
        <v>56</v>
      </c>
      <c r="Q666" s="42">
        <f>Q652+Q659</f>
        <v>62</v>
      </c>
      <c r="R666" s="43" t="s">
        <v>56</v>
      </c>
      <c r="S666" s="43">
        <f>SUM(M666:Q666)</f>
        <v>117</v>
      </c>
      <c r="T666" s="42">
        <f>T652+T659</f>
        <v>2632</v>
      </c>
      <c r="U666" s="43">
        <f>SUM(S666:T666)</f>
        <v>2749</v>
      </c>
      <c r="V666" s="39"/>
    </row>
    <row r="667" spans="1:22" ht="17.25" customHeight="1" thickBot="1" x14ac:dyDescent="0.35">
      <c r="B667" s="46" t="s">
        <v>205</v>
      </c>
      <c r="C667" s="43" t="s">
        <v>56</v>
      </c>
      <c r="D667" s="43">
        <f t="shared" ref="D667:K667" si="333">SUM(D663:D666)</f>
        <v>24316</v>
      </c>
      <c r="E667" s="43">
        <f t="shared" si="333"/>
        <v>708</v>
      </c>
      <c r="F667" s="44" t="s">
        <v>56</v>
      </c>
      <c r="G667" s="43">
        <f t="shared" si="333"/>
        <v>7113</v>
      </c>
      <c r="H667" s="43" t="s">
        <v>56</v>
      </c>
      <c r="I667" s="43">
        <f t="shared" si="333"/>
        <v>32137</v>
      </c>
      <c r="J667" s="43">
        <f t="shared" si="333"/>
        <v>5963</v>
      </c>
      <c r="K667" s="43">
        <f t="shared" si="333"/>
        <v>38100</v>
      </c>
      <c r="L667" s="39"/>
      <c r="M667" s="43" t="s">
        <v>56</v>
      </c>
      <c r="N667" s="43">
        <f t="shared" ref="N667:U667" si="334">SUM(N663:N666)</f>
        <v>28156</v>
      </c>
      <c r="O667" s="43">
        <f t="shared" si="334"/>
        <v>1216</v>
      </c>
      <c r="P667" s="44" t="s">
        <v>56</v>
      </c>
      <c r="Q667" s="43">
        <f t="shared" si="334"/>
        <v>13668</v>
      </c>
      <c r="R667" s="43" t="s">
        <v>56</v>
      </c>
      <c r="S667" s="43">
        <f t="shared" si="334"/>
        <v>43040</v>
      </c>
      <c r="T667" s="43">
        <f t="shared" si="334"/>
        <v>7358</v>
      </c>
      <c r="U667" s="43">
        <f t="shared" si="334"/>
        <v>50398</v>
      </c>
      <c r="V667" s="39"/>
    </row>
    <row r="668" spans="1:22" x14ac:dyDescent="0.25">
      <c r="A668" s="51"/>
      <c r="B668" s="51"/>
      <c r="C668" s="64"/>
      <c r="D668" s="64"/>
      <c r="E668" s="64"/>
      <c r="F668" s="64"/>
      <c r="G668" s="64"/>
      <c r="H668" s="64"/>
      <c r="I668" s="64"/>
      <c r="J668" s="64"/>
      <c r="K668" s="64"/>
      <c r="L668" s="60"/>
      <c r="M668" s="64"/>
      <c r="N668" s="64"/>
      <c r="O668" s="64"/>
      <c r="P668" s="64"/>
      <c r="Q668" s="64"/>
      <c r="R668" s="64"/>
      <c r="S668" s="64"/>
      <c r="T668" s="64"/>
      <c r="U668" s="64"/>
    </row>
    <row r="669" spans="1:22" ht="16.5" customHeight="1" x14ac:dyDescent="0.3">
      <c r="A669" s="36" t="s">
        <v>206</v>
      </c>
      <c r="B669" s="37" t="s">
        <v>207</v>
      </c>
      <c r="E669" s="65"/>
      <c r="F669" s="65"/>
      <c r="G669" s="65"/>
      <c r="H669" s="65"/>
      <c r="I669" s="46"/>
      <c r="K669" s="46"/>
      <c r="O669" s="65"/>
      <c r="P669" s="65"/>
      <c r="Q669" s="65"/>
      <c r="R669" s="65"/>
      <c r="S669" s="46"/>
      <c r="U669" s="46"/>
    </row>
    <row r="670" spans="1:22" ht="15" x14ac:dyDescent="0.3">
      <c r="B670" s="41" t="s">
        <v>175</v>
      </c>
      <c r="C670" s="44" t="s">
        <v>56</v>
      </c>
      <c r="D670" s="42">
        <v>0</v>
      </c>
      <c r="E670" s="42">
        <v>0</v>
      </c>
      <c r="F670" s="44" t="s">
        <v>56</v>
      </c>
      <c r="G670" s="42">
        <v>0</v>
      </c>
      <c r="H670" s="43" t="s">
        <v>56</v>
      </c>
      <c r="I670" s="43">
        <f>SUM(C670:G670)</f>
        <v>0</v>
      </c>
      <c r="J670" s="42">
        <v>16</v>
      </c>
      <c r="K670" s="43">
        <f>SUM(I670:J670)</f>
        <v>16</v>
      </c>
      <c r="L670" s="39"/>
      <c r="M670" s="44" t="s">
        <v>56</v>
      </c>
      <c r="N670" s="44" t="s">
        <v>56</v>
      </c>
      <c r="O670" s="44" t="s">
        <v>56</v>
      </c>
      <c r="P670" s="44" t="s">
        <v>56</v>
      </c>
      <c r="Q670" s="44" t="s">
        <v>56</v>
      </c>
      <c r="R670" s="43" t="s">
        <v>56</v>
      </c>
      <c r="S670" s="44" t="s">
        <v>56</v>
      </c>
      <c r="T670" s="44" t="s">
        <v>56</v>
      </c>
      <c r="U670" s="44" t="s">
        <v>56</v>
      </c>
    </row>
    <row r="671" spans="1:22" ht="15" x14ac:dyDescent="0.3">
      <c r="B671" s="41" t="s">
        <v>201</v>
      </c>
      <c r="C671" s="44" t="s">
        <v>56</v>
      </c>
      <c r="D671" s="42">
        <v>6464</v>
      </c>
      <c r="E671" s="42">
        <v>476</v>
      </c>
      <c r="F671" s="44" t="s">
        <v>56</v>
      </c>
      <c r="G671" s="42">
        <v>1038</v>
      </c>
      <c r="H671" s="43" t="s">
        <v>56</v>
      </c>
      <c r="I671" s="43">
        <f>SUM(C671:G671)</f>
        <v>7978</v>
      </c>
      <c r="J671" s="44" t="s">
        <v>56</v>
      </c>
      <c r="K671" s="43">
        <f>SUM(I671:J671)</f>
        <v>7978</v>
      </c>
      <c r="L671" s="39"/>
      <c r="M671" s="44" t="s">
        <v>56</v>
      </c>
      <c r="N671" s="42">
        <v>8790</v>
      </c>
      <c r="O671" s="42">
        <v>439</v>
      </c>
      <c r="P671" s="44" t="s">
        <v>56</v>
      </c>
      <c r="Q671" s="42">
        <v>5663</v>
      </c>
      <c r="R671" s="43" t="s">
        <v>56</v>
      </c>
      <c r="S671" s="43">
        <f>SUM(M671:Q671)</f>
        <v>14892</v>
      </c>
      <c r="T671" s="44" t="s">
        <v>56</v>
      </c>
      <c r="U671" s="43">
        <f>SUM(S671:T671)</f>
        <v>14892</v>
      </c>
    </row>
    <row r="672" spans="1:22" ht="15" x14ac:dyDescent="0.3">
      <c r="B672" s="41" t="s">
        <v>161</v>
      </c>
      <c r="C672" s="44" t="s">
        <v>56</v>
      </c>
      <c r="D672" s="42">
        <v>6</v>
      </c>
      <c r="E672" s="54">
        <v>0</v>
      </c>
      <c r="F672" s="44" t="s">
        <v>56</v>
      </c>
      <c r="G672" s="42">
        <v>0</v>
      </c>
      <c r="H672" s="43" t="s">
        <v>56</v>
      </c>
      <c r="I672" s="43">
        <f>SUM(C672:G672)</f>
        <v>6</v>
      </c>
      <c r="J672" s="38">
        <v>867</v>
      </c>
      <c r="K672" s="43">
        <f>SUM(I672:J672)</f>
        <v>873</v>
      </c>
      <c r="L672" s="39"/>
      <c r="M672" s="44" t="s">
        <v>56</v>
      </c>
      <c r="N672" s="42">
        <v>38</v>
      </c>
      <c r="O672" s="54">
        <v>2</v>
      </c>
      <c r="P672" s="44" t="s">
        <v>56</v>
      </c>
      <c r="Q672" s="42">
        <v>108</v>
      </c>
      <c r="R672" s="43" t="s">
        <v>56</v>
      </c>
      <c r="S672" s="43">
        <f>SUM(M672:Q672)</f>
        <v>148</v>
      </c>
      <c r="T672" s="38">
        <v>871</v>
      </c>
      <c r="U672" s="43">
        <f>SUM(S672:T672)</f>
        <v>1019</v>
      </c>
      <c r="V672" s="39"/>
    </row>
    <row r="673" spans="1:22" ht="15" x14ac:dyDescent="0.3">
      <c r="B673" s="46" t="s">
        <v>208</v>
      </c>
      <c r="C673" s="43" t="s">
        <v>56</v>
      </c>
      <c r="D673" s="43">
        <f t="shared" ref="D673:K673" si="335">SUM(D670:D672)</f>
        <v>6470</v>
      </c>
      <c r="E673" s="43">
        <f t="shared" si="335"/>
        <v>476</v>
      </c>
      <c r="F673" s="44" t="s">
        <v>56</v>
      </c>
      <c r="G673" s="43">
        <f t="shared" si="335"/>
        <v>1038</v>
      </c>
      <c r="H673" s="43" t="s">
        <v>56</v>
      </c>
      <c r="I673" s="43">
        <f t="shared" si="335"/>
        <v>7984</v>
      </c>
      <c r="J673" s="43">
        <f t="shared" si="335"/>
        <v>883</v>
      </c>
      <c r="K673" s="43">
        <f t="shared" si="335"/>
        <v>8867</v>
      </c>
      <c r="L673" s="39"/>
      <c r="M673" s="43" t="s">
        <v>56</v>
      </c>
      <c r="N673" s="43">
        <f t="shared" ref="N673:U673" si="336">SUM(N670:N672)</f>
        <v>8828</v>
      </c>
      <c r="O673" s="43">
        <f t="shared" si="336"/>
        <v>441</v>
      </c>
      <c r="P673" s="44" t="s">
        <v>56</v>
      </c>
      <c r="Q673" s="43">
        <f t="shared" si="336"/>
        <v>5771</v>
      </c>
      <c r="R673" s="43" t="s">
        <v>56</v>
      </c>
      <c r="S673" s="43">
        <f t="shared" si="336"/>
        <v>15040</v>
      </c>
      <c r="T673" s="43">
        <f t="shared" si="336"/>
        <v>871</v>
      </c>
      <c r="U673" s="43">
        <f t="shared" si="336"/>
        <v>15911</v>
      </c>
      <c r="V673" s="39"/>
    </row>
    <row r="674" spans="1:22" x14ac:dyDescent="0.25">
      <c r="C674" s="38"/>
      <c r="D674" s="38"/>
      <c r="E674" s="38"/>
      <c r="F674" s="38"/>
      <c r="G674" s="38"/>
      <c r="H674" s="38"/>
      <c r="I674" s="38"/>
      <c r="J674" s="38"/>
      <c r="K674" s="38"/>
      <c r="L674" s="39"/>
      <c r="M674" s="38"/>
      <c r="N674" s="38"/>
      <c r="O674" s="38"/>
      <c r="P674" s="38"/>
      <c r="Q674" s="38"/>
      <c r="R674" s="38"/>
      <c r="S674" s="38"/>
      <c r="T674" s="38"/>
      <c r="U674" s="38"/>
    </row>
    <row r="675" spans="1:22" ht="15" x14ac:dyDescent="0.3">
      <c r="B675" s="37" t="s">
        <v>209</v>
      </c>
      <c r="C675" s="38"/>
      <c r="D675" s="38"/>
      <c r="E675" s="38"/>
      <c r="F675" s="38"/>
      <c r="G675" s="38"/>
      <c r="H675" s="38"/>
      <c r="I675" s="38"/>
      <c r="J675" s="38"/>
      <c r="K675" s="38"/>
      <c r="L675" s="39"/>
      <c r="M675" s="38"/>
      <c r="N675" s="38"/>
      <c r="O675" s="38"/>
      <c r="P675" s="38"/>
      <c r="Q675" s="38"/>
      <c r="R675" s="38"/>
      <c r="S675" s="38"/>
      <c r="T675" s="38"/>
      <c r="U675" s="38"/>
    </row>
    <row r="676" spans="1:22" ht="15" x14ac:dyDescent="0.3">
      <c r="B676" s="41" t="s">
        <v>175</v>
      </c>
      <c r="C676" s="44" t="s">
        <v>56</v>
      </c>
      <c r="D676" s="42">
        <v>1647</v>
      </c>
      <c r="E676" s="42">
        <v>320</v>
      </c>
      <c r="F676" s="44" t="s">
        <v>56</v>
      </c>
      <c r="G676" s="42">
        <v>2208</v>
      </c>
      <c r="H676" s="43" t="s">
        <v>56</v>
      </c>
      <c r="I676" s="43">
        <f>SUM(C676:G676)</f>
        <v>4175</v>
      </c>
      <c r="J676" s="42">
        <v>6548</v>
      </c>
      <c r="K676" s="43">
        <f>SUM(I676:J676)</f>
        <v>10723</v>
      </c>
      <c r="L676" s="39"/>
      <c r="M676" s="44" t="s">
        <v>56</v>
      </c>
      <c r="N676" s="42">
        <v>22</v>
      </c>
      <c r="O676" s="42">
        <v>0</v>
      </c>
      <c r="P676" s="44" t="s">
        <v>56</v>
      </c>
      <c r="Q676" s="42">
        <v>13</v>
      </c>
      <c r="R676" s="43" t="s">
        <v>56</v>
      </c>
      <c r="S676" s="43">
        <f>SUM(M676:Q676)</f>
        <v>35</v>
      </c>
      <c r="T676" s="42">
        <v>43</v>
      </c>
      <c r="U676" s="43">
        <f>SUM(S676:T676)</f>
        <v>78</v>
      </c>
      <c r="V676" s="39"/>
    </row>
    <row r="677" spans="1:22" ht="15" x14ac:dyDescent="0.3">
      <c r="B677" s="41" t="s">
        <v>193</v>
      </c>
      <c r="C677" s="44" t="s">
        <v>56</v>
      </c>
      <c r="D677" s="42">
        <v>1691</v>
      </c>
      <c r="E677" s="44" t="s">
        <v>56</v>
      </c>
      <c r="F677" s="44" t="s">
        <v>56</v>
      </c>
      <c r="G677" s="44" t="s">
        <v>56</v>
      </c>
      <c r="H677" s="43" t="s">
        <v>56</v>
      </c>
      <c r="I677" s="43">
        <f>SUM(C677:G677)</f>
        <v>1691</v>
      </c>
      <c r="J677" s="44" t="s">
        <v>56</v>
      </c>
      <c r="K677" s="43">
        <f>SUM(I677:J677)</f>
        <v>1691</v>
      </c>
      <c r="L677" s="39"/>
      <c r="M677" s="44" t="s">
        <v>56</v>
      </c>
      <c r="N677" s="42">
        <v>0</v>
      </c>
      <c r="O677" s="44" t="s">
        <v>56</v>
      </c>
      <c r="P677" s="44" t="s">
        <v>56</v>
      </c>
      <c r="Q677" s="44" t="s">
        <v>56</v>
      </c>
      <c r="R677" s="43" t="s">
        <v>56</v>
      </c>
      <c r="S677" s="43">
        <f>SUM(M677:Q677)</f>
        <v>0</v>
      </c>
      <c r="T677" s="44" t="s">
        <v>56</v>
      </c>
      <c r="U677" s="43">
        <f>SUM(S677:T677)</f>
        <v>0</v>
      </c>
    </row>
    <row r="678" spans="1:22" ht="15" x14ac:dyDescent="0.3">
      <c r="B678" s="41" t="s">
        <v>201</v>
      </c>
      <c r="C678" s="44" t="s">
        <v>56</v>
      </c>
      <c r="D678" s="42">
        <v>19037</v>
      </c>
      <c r="E678" s="42">
        <v>850</v>
      </c>
      <c r="F678" s="44" t="s">
        <v>56</v>
      </c>
      <c r="G678" s="42">
        <v>4467</v>
      </c>
      <c r="H678" s="43" t="s">
        <v>56</v>
      </c>
      <c r="I678" s="43">
        <f>SUM(C678:G678)</f>
        <v>24354</v>
      </c>
      <c r="J678" s="44" t="s">
        <v>56</v>
      </c>
      <c r="K678" s="43">
        <f>SUM(I678:J678)</f>
        <v>24354</v>
      </c>
      <c r="L678" s="39"/>
      <c r="M678" s="44" t="s">
        <v>56</v>
      </c>
      <c r="N678" s="42">
        <v>15075</v>
      </c>
      <c r="O678" s="42">
        <v>751</v>
      </c>
      <c r="P678" s="44" t="s">
        <v>56</v>
      </c>
      <c r="Q678" s="42">
        <v>9616</v>
      </c>
      <c r="R678" s="43" t="s">
        <v>56</v>
      </c>
      <c r="S678" s="43">
        <f>SUM(M678:Q678)</f>
        <v>25442</v>
      </c>
      <c r="T678" s="44" t="s">
        <v>56</v>
      </c>
      <c r="U678" s="43">
        <f>SUM(S678:T678)</f>
        <v>25442</v>
      </c>
    </row>
    <row r="679" spans="1:22" ht="15" x14ac:dyDescent="0.3">
      <c r="B679" s="41" t="s">
        <v>161</v>
      </c>
      <c r="C679" s="44" t="s">
        <v>56</v>
      </c>
      <c r="D679" s="42">
        <v>14</v>
      </c>
      <c r="E679" s="54">
        <v>0</v>
      </c>
      <c r="F679" s="44" t="s">
        <v>56</v>
      </c>
      <c r="G679" s="42">
        <v>8</v>
      </c>
      <c r="H679" s="43" t="s">
        <v>56</v>
      </c>
      <c r="I679" s="43">
        <f>SUM(C679:G679)</f>
        <v>22</v>
      </c>
      <c r="J679" s="38">
        <v>1844</v>
      </c>
      <c r="K679" s="43">
        <f>SUM(I679:J679)</f>
        <v>1866</v>
      </c>
      <c r="L679" s="39"/>
      <c r="M679" s="44" t="s">
        <v>56</v>
      </c>
      <c r="N679" s="42">
        <v>22</v>
      </c>
      <c r="O679" s="54">
        <v>0</v>
      </c>
      <c r="P679" s="44" t="s">
        <v>56</v>
      </c>
      <c r="Q679" s="42">
        <v>11</v>
      </c>
      <c r="R679" s="43" t="s">
        <v>56</v>
      </c>
      <c r="S679" s="43">
        <f>SUM(M679:Q679)</f>
        <v>33</v>
      </c>
      <c r="T679" s="38">
        <v>1863</v>
      </c>
      <c r="U679" s="43">
        <f>SUM(S679:T679)</f>
        <v>1896</v>
      </c>
      <c r="V679" s="39"/>
    </row>
    <row r="680" spans="1:22" ht="15" x14ac:dyDescent="0.3">
      <c r="B680" s="46" t="s">
        <v>210</v>
      </c>
      <c r="C680" s="43" t="s">
        <v>56</v>
      </c>
      <c r="D680" s="43">
        <f t="shared" ref="D680:K680" si="337">SUM(D676:D679)</f>
        <v>22389</v>
      </c>
      <c r="E680" s="43">
        <f t="shared" si="337"/>
        <v>1170</v>
      </c>
      <c r="F680" s="44" t="s">
        <v>56</v>
      </c>
      <c r="G680" s="43">
        <f t="shared" si="337"/>
        <v>6683</v>
      </c>
      <c r="H680" s="43" t="s">
        <v>56</v>
      </c>
      <c r="I680" s="43">
        <f t="shared" si="337"/>
        <v>30242</v>
      </c>
      <c r="J680" s="43">
        <f t="shared" si="337"/>
        <v>8392</v>
      </c>
      <c r="K680" s="43">
        <f t="shared" si="337"/>
        <v>38634</v>
      </c>
      <c r="L680" s="39"/>
      <c r="M680" s="43" t="s">
        <v>56</v>
      </c>
      <c r="N680" s="43">
        <f t="shared" ref="N680:U680" si="338">SUM(N676:N679)</f>
        <v>15119</v>
      </c>
      <c r="O680" s="43">
        <f t="shared" si="338"/>
        <v>751</v>
      </c>
      <c r="P680" s="44" t="s">
        <v>56</v>
      </c>
      <c r="Q680" s="43">
        <f t="shared" si="338"/>
        <v>9640</v>
      </c>
      <c r="R680" s="43" t="s">
        <v>56</v>
      </c>
      <c r="S680" s="43">
        <f t="shared" si="338"/>
        <v>25510</v>
      </c>
      <c r="T680" s="43">
        <f t="shared" si="338"/>
        <v>1906</v>
      </c>
      <c r="U680" s="43">
        <f t="shared" si="338"/>
        <v>27416</v>
      </c>
      <c r="V680" s="39"/>
    </row>
    <row r="681" spans="1:22" x14ac:dyDescent="0.25">
      <c r="C681" s="38"/>
      <c r="D681" s="38"/>
      <c r="E681" s="38"/>
      <c r="F681" s="38"/>
      <c r="G681" s="38"/>
      <c r="H681" s="38"/>
      <c r="I681" s="38"/>
      <c r="J681" s="38"/>
      <c r="K681" s="38"/>
      <c r="L681" s="39"/>
      <c r="M681" s="38"/>
      <c r="N681" s="38"/>
      <c r="O681" s="38"/>
      <c r="P681" s="38"/>
      <c r="Q681" s="38"/>
      <c r="R681" s="38"/>
      <c r="S681" s="38"/>
      <c r="T681" s="38"/>
      <c r="U681" s="38"/>
    </row>
    <row r="682" spans="1:22" ht="15" x14ac:dyDescent="0.3">
      <c r="B682" s="37" t="s">
        <v>206</v>
      </c>
      <c r="C682" s="38"/>
      <c r="D682" s="38"/>
      <c r="E682" s="38"/>
      <c r="F682" s="38"/>
      <c r="G682" s="38"/>
      <c r="H682" s="38"/>
      <c r="I682" s="38"/>
      <c r="J682" s="38"/>
      <c r="K682" s="38"/>
      <c r="L682" s="39"/>
      <c r="M682" s="38"/>
      <c r="N682" s="38"/>
      <c r="O682" s="38"/>
      <c r="P682" s="38"/>
      <c r="Q682" s="38"/>
      <c r="R682" s="38"/>
      <c r="S682" s="38"/>
      <c r="T682" s="38"/>
      <c r="U682" s="38"/>
    </row>
    <row r="683" spans="1:22" ht="15" x14ac:dyDescent="0.3">
      <c r="B683" s="41" t="s">
        <v>175</v>
      </c>
      <c r="C683" s="44" t="s">
        <v>56</v>
      </c>
      <c r="D683" s="42">
        <f t="shared" ref="D683:G684" si="339">D676</f>
        <v>1647</v>
      </c>
      <c r="E683" s="42">
        <f t="shared" si="339"/>
        <v>320</v>
      </c>
      <c r="F683" s="44" t="s">
        <v>56</v>
      </c>
      <c r="G683" s="42">
        <f t="shared" si="339"/>
        <v>2208</v>
      </c>
      <c r="H683" s="44" t="s">
        <v>56</v>
      </c>
      <c r="I683" s="43">
        <f>SUM(C683:G683)</f>
        <v>4175</v>
      </c>
      <c r="J683" s="38">
        <f>J670+J676</f>
        <v>6564</v>
      </c>
      <c r="K683" s="43">
        <f>SUM(I683:J683)</f>
        <v>10739</v>
      </c>
      <c r="L683" s="39"/>
      <c r="M683" s="43" t="s">
        <v>56</v>
      </c>
      <c r="N683" s="42">
        <f t="shared" ref="N683:Q684" si="340">N676</f>
        <v>22</v>
      </c>
      <c r="O683" s="42">
        <f t="shared" si="340"/>
        <v>0</v>
      </c>
      <c r="P683" s="44" t="s">
        <v>56</v>
      </c>
      <c r="Q683" s="42">
        <f t="shared" si="340"/>
        <v>13</v>
      </c>
      <c r="R683" s="44" t="s">
        <v>56</v>
      </c>
      <c r="S683" s="43">
        <f>SUM(M683:Q683)</f>
        <v>35</v>
      </c>
      <c r="T683" s="42">
        <f>T676</f>
        <v>43</v>
      </c>
      <c r="U683" s="43">
        <f>SUM(S683:T683)</f>
        <v>78</v>
      </c>
      <c r="V683" s="39"/>
    </row>
    <row r="684" spans="1:22" ht="15" x14ac:dyDescent="0.3">
      <c r="B684" s="41" t="s">
        <v>193</v>
      </c>
      <c r="C684" s="44" t="s">
        <v>56</v>
      </c>
      <c r="D684" s="42">
        <f t="shared" si="339"/>
        <v>1691</v>
      </c>
      <c r="E684" s="43" t="str">
        <f t="shared" si="339"/>
        <v>..</v>
      </c>
      <c r="F684" s="44" t="s">
        <v>56</v>
      </c>
      <c r="G684" s="43" t="str">
        <f t="shared" si="339"/>
        <v>..</v>
      </c>
      <c r="H684" s="44" t="s">
        <v>56</v>
      </c>
      <c r="I684" s="43">
        <f>SUM(C684:G684)</f>
        <v>1691</v>
      </c>
      <c r="J684" s="43" t="str">
        <f>J677</f>
        <v>..</v>
      </c>
      <c r="K684" s="43">
        <f>SUM(I684:J684)</f>
        <v>1691</v>
      </c>
      <c r="L684" s="39"/>
      <c r="M684" s="43" t="s">
        <v>56</v>
      </c>
      <c r="N684" s="42">
        <f t="shared" si="340"/>
        <v>0</v>
      </c>
      <c r="O684" s="43" t="str">
        <f t="shared" si="340"/>
        <v>..</v>
      </c>
      <c r="P684" s="44" t="s">
        <v>56</v>
      </c>
      <c r="Q684" s="43" t="str">
        <f t="shared" si="340"/>
        <v>..</v>
      </c>
      <c r="R684" s="44" t="s">
        <v>56</v>
      </c>
      <c r="S684" s="43">
        <f>SUM(M684:Q684)</f>
        <v>0</v>
      </c>
      <c r="T684" s="43" t="str">
        <f>T677</f>
        <v>..</v>
      </c>
      <c r="U684" s="43">
        <f>SUM(S684:T684)</f>
        <v>0</v>
      </c>
    </row>
    <row r="685" spans="1:22" ht="15" x14ac:dyDescent="0.3">
      <c r="B685" s="41" t="s">
        <v>201</v>
      </c>
      <c r="C685" s="44" t="s">
        <v>56</v>
      </c>
      <c r="D685" s="42">
        <f t="shared" ref="D685:G686" si="341">D671+D678</f>
        <v>25501</v>
      </c>
      <c r="E685" s="42">
        <f t="shared" si="341"/>
        <v>1326</v>
      </c>
      <c r="F685" s="44" t="s">
        <v>56</v>
      </c>
      <c r="G685" s="42">
        <f t="shared" si="341"/>
        <v>5505</v>
      </c>
      <c r="H685" s="44" t="s">
        <v>56</v>
      </c>
      <c r="I685" s="43">
        <f>SUM(C685:G685)</f>
        <v>32332</v>
      </c>
      <c r="J685" s="44" t="s">
        <v>56</v>
      </c>
      <c r="K685" s="43">
        <f>SUM(I685:J685)</f>
        <v>32332</v>
      </c>
      <c r="L685" s="39"/>
      <c r="M685" s="43" t="s">
        <v>56</v>
      </c>
      <c r="N685" s="42">
        <f t="shared" ref="N685:Q686" si="342">N671+N678</f>
        <v>23865</v>
      </c>
      <c r="O685" s="42">
        <f t="shared" si="342"/>
        <v>1190</v>
      </c>
      <c r="P685" s="44" t="s">
        <v>56</v>
      </c>
      <c r="Q685" s="42">
        <f t="shared" si="342"/>
        <v>15279</v>
      </c>
      <c r="R685" s="44" t="s">
        <v>56</v>
      </c>
      <c r="S685" s="43">
        <f>SUM(M685:Q685)</f>
        <v>40334</v>
      </c>
      <c r="T685" s="43" t="s">
        <v>56</v>
      </c>
      <c r="U685" s="43">
        <f>SUM(S685:T685)</f>
        <v>40334</v>
      </c>
    </row>
    <row r="686" spans="1:22" ht="15" x14ac:dyDescent="0.3">
      <c r="B686" s="41" t="s">
        <v>161</v>
      </c>
      <c r="C686" s="44" t="s">
        <v>56</v>
      </c>
      <c r="D686" s="42">
        <f t="shared" si="341"/>
        <v>20</v>
      </c>
      <c r="E686" s="42">
        <f t="shared" si="341"/>
        <v>0</v>
      </c>
      <c r="F686" s="44" t="s">
        <v>56</v>
      </c>
      <c r="G686" s="42">
        <f t="shared" si="341"/>
        <v>8</v>
      </c>
      <c r="H686" s="44" t="s">
        <v>56</v>
      </c>
      <c r="I686" s="43">
        <f>SUM(C686:G686)</f>
        <v>28</v>
      </c>
      <c r="J686" s="42">
        <f>J672+J679</f>
        <v>2711</v>
      </c>
      <c r="K686" s="43">
        <f>SUM(I686:J686)</f>
        <v>2739</v>
      </c>
      <c r="L686" s="39"/>
      <c r="M686" s="43" t="s">
        <v>56</v>
      </c>
      <c r="N686" s="42">
        <f t="shared" si="342"/>
        <v>60</v>
      </c>
      <c r="O686" s="54">
        <f t="shared" si="342"/>
        <v>2</v>
      </c>
      <c r="P686" s="44" t="s">
        <v>56</v>
      </c>
      <c r="Q686" s="42">
        <f t="shared" si="342"/>
        <v>119</v>
      </c>
      <c r="R686" s="44" t="s">
        <v>56</v>
      </c>
      <c r="S686" s="43">
        <f>SUM(M686:Q686)</f>
        <v>181</v>
      </c>
      <c r="T686" s="42">
        <f>T672+T679</f>
        <v>2734</v>
      </c>
      <c r="U686" s="43">
        <f>SUM(S686:T686)</f>
        <v>2915</v>
      </c>
      <c r="V686" s="39"/>
    </row>
    <row r="687" spans="1:22" ht="17.25" customHeight="1" thickBot="1" x14ac:dyDescent="0.35">
      <c r="B687" s="46" t="s">
        <v>211</v>
      </c>
      <c r="C687" s="43" t="s">
        <v>56</v>
      </c>
      <c r="D687" s="43">
        <f t="shared" ref="D687:K687" si="343">SUM(D683:D686)</f>
        <v>28859</v>
      </c>
      <c r="E687" s="43">
        <f t="shared" si="343"/>
        <v>1646</v>
      </c>
      <c r="F687" s="44" t="s">
        <v>56</v>
      </c>
      <c r="G687" s="43">
        <f t="shared" si="343"/>
        <v>7721</v>
      </c>
      <c r="H687" s="43" t="s">
        <v>56</v>
      </c>
      <c r="I687" s="43">
        <f t="shared" si="343"/>
        <v>38226</v>
      </c>
      <c r="J687" s="43">
        <f t="shared" si="343"/>
        <v>9275</v>
      </c>
      <c r="K687" s="43">
        <f t="shared" si="343"/>
        <v>47501</v>
      </c>
      <c r="L687" s="39"/>
      <c r="M687" s="43" t="s">
        <v>56</v>
      </c>
      <c r="N687" s="43">
        <f t="shared" ref="N687:U687" si="344">SUM(N683:N686)</f>
        <v>23947</v>
      </c>
      <c r="O687" s="43">
        <f t="shared" si="344"/>
        <v>1192</v>
      </c>
      <c r="P687" s="44" t="s">
        <v>56</v>
      </c>
      <c r="Q687" s="43">
        <f t="shared" si="344"/>
        <v>15411</v>
      </c>
      <c r="R687" s="43" t="s">
        <v>56</v>
      </c>
      <c r="S687" s="43">
        <f t="shared" si="344"/>
        <v>40550</v>
      </c>
      <c r="T687" s="43">
        <f t="shared" si="344"/>
        <v>2777</v>
      </c>
      <c r="U687" s="43">
        <f t="shared" si="344"/>
        <v>43327</v>
      </c>
      <c r="V687" s="39"/>
    </row>
    <row r="688" spans="1:22" ht="12" customHeight="1" x14ac:dyDescent="0.25">
      <c r="A688" s="51"/>
      <c r="B688" s="51"/>
      <c r="C688" s="64"/>
      <c r="D688" s="64"/>
      <c r="E688" s="64"/>
      <c r="F688" s="64"/>
      <c r="G688" s="64"/>
      <c r="H688" s="64"/>
      <c r="I688" s="64"/>
      <c r="J688" s="64"/>
      <c r="K688" s="64"/>
      <c r="L688" s="60"/>
      <c r="M688" s="64"/>
      <c r="N688" s="64"/>
      <c r="O688" s="64"/>
      <c r="P688" s="64"/>
      <c r="Q688" s="64"/>
      <c r="R688" s="64"/>
      <c r="S688" s="64"/>
      <c r="T688" s="64"/>
      <c r="U688" s="64"/>
      <c r="V688"/>
    </row>
    <row r="689" spans="1:22" x14ac:dyDescent="0.25">
      <c r="A689" s="66" t="s">
        <v>212</v>
      </c>
      <c r="C689" s="38"/>
      <c r="D689" s="38"/>
      <c r="E689" s="38"/>
      <c r="F689" s="38"/>
      <c r="G689" s="38"/>
      <c r="H689" s="38"/>
      <c r="I689" s="38"/>
      <c r="J689" s="38"/>
      <c r="K689" s="38"/>
      <c r="L689" s="39"/>
      <c r="M689" s="38"/>
      <c r="N689" s="38"/>
      <c r="O689" s="38"/>
      <c r="P689" s="38"/>
      <c r="Q689" s="38"/>
      <c r="R689" s="38"/>
      <c r="S689" s="38"/>
      <c r="T689" s="38"/>
      <c r="U689" s="38"/>
      <c r="V689"/>
    </row>
    <row r="690" spans="1:22" x14ac:dyDescent="0.25">
      <c r="A690" s="17" t="s">
        <v>213</v>
      </c>
      <c r="V690"/>
    </row>
  </sheetData>
  <mergeCells count="4">
    <mergeCell ref="C8:K8"/>
    <mergeCell ref="M8:U8"/>
    <mergeCell ref="E9:G9"/>
    <mergeCell ref="O9:Q9"/>
  </mergeCells>
  <conditionalFormatting sqref="C385:E399 G385:G399 J385:J399 M385:O399 Q385:Q399 T385:T399 F385:F400 P385:P400">
    <cfRule type="containsBlanks" dxfId="287" priority="285">
      <formula>LEN(TRIM(C385))=0</formula>
    </cfRule>
  </conditionalFormatting>
  <conditionalFormatting sqref="C403:E418 G403:G418">
    <cfRule type="containsBlanks" dxfId="286" priority="269">
      <formula>LEN(TRIM(C403))=0</formula>
    </cfRule>
  </conditionalFormatting>
  <conditionalFormatting sqref="C422:E437 G422:H437">
    <cfRule type="containsBlanks" dxfId="285" priority="226">
      <formula>LEN(TRIM(C422))=0</formula>
    </cfRule>
  </conditionalFormatting>
  <conditionalFormatting sqref="C485:E485 G485 I485:K485">
    <cfRule type="containsBlanks" dxfId="284" priority="284">
      <formula>LEN(TRIM(C485))=0</formula>
    </cfRule>
  </conditionalFormatting>
  <conditionalFormatting sqref="C48:F51 G49:H51 C52:H54">
    <cfRule type="containsBlanks" dxfId="283" priority="92">
      <formula>LEN(TRIM(C48))=0</formula>
    </cfRule>
  </conditionalFormatting>
  <conditionalFormatting sqref="C58:F66">
    <cfRule type="containsBlanks" dxfId="282" priority="71">
      <formula>LEN(TRIM(C58))=0</formula>
    </cfRule>
  </conditionalFormatting>
  <conditionalFormatting sqref="C72:F75 G73:H75 C76:H78">
    <cfRule type="containsBlanks" dxfId="281" priority="116">
      <formula>LEN(TRIM(C72))=0</formula>
    </cfRule>
  </conditionalFormatting>
  <conditionalFormatting sqref="C84:F87">
    <cfRule type="containsBlanks" dxfId="280" priority="70">
      <formula>LEN(TRIM(C84))=0</formula>
    </cfRule>
  </conditionalFormatting>
  <conditionalFormatting sqref="C96:F100 G98:H100">
    <cfRule type="containsBlanks" dxfId="279" priority="86">
      <formula>LEN(TRIM(C96))=0</formula>
    </cfRule>
  </conditionalFormatting>
  <conditionalFormatting sqref="C231:G242">
    <cfRule type="containsBlanks" dxfId="278" priority="14">
      <formula>LEN(TRIM(C231))=0</formula>
    </cfRule>
  </conditionalFormatting>
  <conditionalFormatting sqref="C246:G257">
    <cfRule type="containsBlanks" dxfId="277" priority="240">
      <formula>LEN(TRIM(C246))=0</formula>
    </cfRule>
  </conditionalFormatting>
  <conditionalFormatting sqref="C276:G289">
    <cfRule type="containsBlanks" dxfId="276" priority="245">
      <formula>LEN(TRIM(C276))=0</formula>
    </cfRule>
  </conditionalFormatting>
  <conditionalFormatting sqref="C293:G307">
    <cfRule type="containsBlanks" dxfId="275" priority="251">
      <formula>LEN(TRIM(C293))=0</formula>
    </cfRule>
  </conditionalFormatting>
  <conditionalFormatting sqref="C329:G343">
    <cfRule type="containsBlanks" dxfId="274" priority="247">
      <formula>LEN(TRIM(C329))=0</formula>
    </cfRule>
  </conditionalFormatting>
  <conditionalFormatting sqref="C347:G361">
    <cfRule type="containsBlanks" dxfId="273" priority="23">
      <formula>LEN(TRIM(C347))=0</formula>
    </cfRule>
  </conditionalFormatting>
  <conditionalFormatting sqref="C12:H19">
    <cfRule type="containsBlanks" dxfId="272" priority="109">
      <formula>LEN(TRIM(C12))=0</formula>
    </cfRule>
  </conditionalFormatting>
  <conditionalFormatting sqref="C23:H27">
    <cfRule type="containsBlanks" dxfId="271" priority="75">
      <formula>LEN(TRIM(C23))=0</formula>
    </cfRule>
  </conditionalFormatting>
  <conditionalFormatting sqref="C29:H30">
    <cfRule type="containsBlanks" dxfId="270" priority="74">
      <formula>LEN(TRIM(C29))=0</formula>
    </cfRule>
  </conditionalFormatting>
  <conditionalFormatting sqref="C34:H42">
    <cfRule type="containsBlanks" dxfId="269" priority="73">
      <formula>LEN(TRIM(C34))=0</formula>
    </cfRule>
  </conditionalFormatting>
  <conditionalFormatting sqref="C46:H47">
    <cfRule type="containsBlanks" dxfId="268" priority="93">
      <formula>LEN(TRIM(C46))=0</formula>
    </cfRule>
  </conditionalFormatting>
  <conditionalFormatting sqref="C70:H71">
    <cfRule type="containsBlanks" dxfId="267" priority="117">
      <formula>LEN(TRIM(C70))=0</formula>
    </cfRule>
  </conditionalFormatting>
  <conditionalFormatting sqref="C82:H83">
    <cfRule type="containsBlanks" dxfId="266" priority="88">
      <formula>LEN(TRIM(C82))=0</formula>
    </cfRule>
  </conditionalFormatting>
  <conditionalFormatting sqref="C88:H90">
    <cfRule type="containsBlanks" dxfId="265" priority="69">
      <formula>LEN(TRIM(C88))=0</formula>
    </cfRule>
  </conditionalFormatting>
  <conditionalFormatting sqref="C94:H95">
    <cfRule type="containsBlanks" dxfId="264" priority="87">
      <formula>LEN(TRIM(C94))=0</formula>
    </cfRule>
  </conditionalFormatting>
  <conditionalFormatting sqref="C101:H103">
    <cfRule type="containsBlanks" dxfId="263" priority="67">
      <formula>LEN(TRIM(C101))=0</formula>
    </cfRule>
  </conditionalFormatting>
  <conditionalFormatting sqref="C107:H108">
    <cfRule type="containsBlanks" dxfId="262" priority="168">
      <formula>LEN(TRIM(C107))=0</formula>
    </cfRule>
  </conditionalFormatting>
  <conditionalFormatting sqref="C120:H127">
    <cfRule type="containsBlanks" dxfId="261" priority="2">
      <formula>LEN(TRIM(C120))=0</formula>
    </cfRule>
  </conditionalFormatting>
  <conditionalFormatting sqref="C131:H143">
    <cfRule type="containsBlanks" dxfId="260" priority="167">
      <formula>LEN(TRIM(C131))=0</formula>
    </cfRule>
  </conditionalFormatting>
  <conditionalFormatting sqref="C147:H159">
    <cfRule type="containsBlanks" dxfId="259" priority="162">
      <formula>LEN(TRIM(C147))=0</formula>
    </cfRule>
  </conditionalFormatting>
  <conditionalFormatting sqref="C163:H169">
    <cfRule type="containsBlanks" dxfId="258" priority="161">
      <formula>LEN(TRIM(C163))=0</formula>
    </cfRule>
  </conditionalFormatting>
  <conditionalFormatting sqref="C173:H180">
    <cfRule type="containsBlanks" dxfId="257" priority="7">
      <formula>LEN(TRIM(C173))=0</formula>
    </cfRule>
  </conditionalFormatting>
  <conditionalFormatting sqref="C184:H191">
    <cfRule type="containsBlanks" dxfId="256" priority="160">
      <formula>LEN(TRIM(C184))=0</formula>
    </cfRule>
  </conditionalFormatting>
  <conditionalFormatting sqref="C195:H203">
    <cfRule type="containsBlanks" dxfId="255" priority="204">
      <formula>LEN(TRIM(C195))=0</formula>
    </cfRule>
  </conditionalFormatting>
  <conditionalFormatting sqref="C207:H215">
    <cfRule type="containsBlanks" dxfId="254" priority="10">
      <formula>LEN(TRIM(C207))=0</formula>
    </cfRule>
  </conditionalFormatting>
  <conditionalFormatting sqref="C219:H227">
    <cfRule type="containsBlanks" dxfId="253" priority="203">
      <formula>LEN(TRIM(C219))=0</formula>
    </cfRule>
  </conditionalFormatting>
  <conditionalFormatting sqref="C261:H272">
    <cfRule type="containsBlanks" dxfId="252" priority="205">
      <formula>LEN(TRIM(C261))=0</formula>
    </cfRule>
  </conditionalFormatting>
  <conditionalFormatting sqref="C311:H325">
    <cfRule type="containsBlanks" dxfId="251" priority="20">
      <formula>LEN(TRIM(C311))=0</formula>
    </cfRule>
  </conditionalFormatting>
  <conditionalFormatting sqref="C365:H381">
    <cfRule type="containsBlanks" dxfId="250" priority="229">
      <formula>LEN(TRIM(C365))=0</formula>
    </cfRule>
  </conditionalFormatting>
  <conditionalFormatting sqref="C28:I28">
    <cfRule type="containsBlanks" dxfId="249" priority="81">
      <formula>LEN(TRIM(C28))=0</formula>
    </cfRule>
  </conditionalFormatting>
  <conditionalFormatting sqref="C460:K478">
    <cfRule type="containsBlanks" dxfId="248" priority="57">
      <formula>LEN(TRIM(C460))=0</formula>
    </cfRule>
  </conditionalFormatting>
  <conditionalFormatting sqref="F403:F419">
    <cfRule type="containsBlanks" dxfId="247" priority="63">
      <formula>LEN(TRIM(F403))=0</formula>
    </cfRule>
  </conditionalFormatting>
  <conditionalFormatting sqref="F422:F438">
    <cfRule type="containsBlanks" dxfId="246" priority="62">
      <formula>LEN(TRIM(F422))=0</formula>
    </cfRule>
  </conditionalFormatting>
  <conditionalFormatting sqref="F441:F457">
    <cfRule type="containsBlanks" dxfId="245" priority="60">
      <formula>LEN(TRIM(F441))=0</formula>
    </cfRule>
  </conditionalFormatting>
  <conditionalFormatting sqref="F481:F499">
    <cfRule type="containsBlanks" dxfId="244" priority="56">
      <formula>LEN(TRIM(F481))=0</formula>
    </cfRule>
  </conditionalFormatting>
  <conditionalFormatting sqref="F502:F517">
    <cfRule type="containsBlanks" dxfId="243" priority="51">
      <formula>LEN(TRIM(F502))=0</formula>
    </cfRule>
  </conditionalFormatting>
  <conditionalFormatting sqref="F520:F538">
    <cfRule type="containsBlanks" dxfId="242" priority="52">
      <formula>LEN(TRIM(F520))=0</formula>
    </cfRule>
  </conditionalFormatting>
  <conditionalFormatting sqref="F541:F559">
    <cfRule type="containsBlanks" dxfId="241" priority="50">
      <formula>LEN(TRIM(F541))=0</formula>
    </cfRule>
  </conditionalFormatting>
  <conditionalFormatting sqref="F562:F574">
    <cfRule type="containsBlanks" dxfId="240" priority="48">
      <formula>LEN(TRIM(F562))=0</formula>
    </cfRule>
  </conditionalFormatting>
  <conditionalFormatting sqref="F577:F590">
    <cfRule type="containsBlanks" dxfId="239" priority="46">
      <formula>LEN(TRIM(F577))=0</formula>
    </cfRule>
  </conditionalFormatting>
  <conditionalFormatting sqref="F593:F606">
    <cfRule type="containsBlanks" dxfId="238" priority="44">
      <formula>LEN(TRIM(F593))=0</formula>
    </cfRule>
  </conditionalFormatting>
  <conditionalFormatting sqref="F609:F616">
    <cfRule type="containsBlanks" dxfId="237" priority="42">
      <formula>LEN(TRIM(F609))=0</formula>
    </cfRule>
  </conditionalFormatting>
  <conditionalFormatting sqref="F619:F631">
    <cfRule type="containsBlanks" dxfId="236" priority="40">
      <formula>LEN(TRIM(F619))=0</formula>
    </cfRule>
  </conditionalFormatting>
  <conditionalFormatting sqref="F634:F646">
    <cfRule type="containsBlanks" dxfId="235" priority="38">
      <formula>LEN(TRIM(F634))=0</formula>
    </cfRule>
  </conditionalFormatting>
  <conditionalFormatting sqref="F649:F653">
    <cfRule type="containsBlanks" dxfId="234" priority="36">
      <formula>LEN(TRIM(F649))=0</formula>
    </cfRule>
  </conditionalFormatting>
  <conditionalFormatting sqref="F656:F660">
    <cfRule type="containsBlanks" dxfId="233" priority="35">
      <formula>LEN(TRIM(F656))=0</formula>
    </cfRule>
  </conditionalFormatting>
  <conditionalFormatting sqref="F663:F667">
    <cfRule type="containsBlanks" dxfId="232" priority="34">
      <formula>LEN(TRIM(F663))=0</formula>
    </cfRule>
  </conditionalFormatting>
  <conditionalFormatting sqref="F670:F673">
    <cfRule type="containsBlanks" dxfId="231" priority="30">
      <formula>LEN(TRIM(F670))=0</formula>
    </cfRule>
  </conditionalFormatting>
  <conditionalFormatting sqref="F676:F680">
    <cfRule type="containsBlanks" dxfId="230" priority="29">
      <formula>LEN(TRIM(F676))=0</formula>
    </cfRule>
  </conditionalFormatting>
  <conditionalFormatting sqref="F683:F687">
    <cfRule type="containsBlanks" dxfId="229" priority="28">
      <formula>LEN(TRIM(F683))=0</formula>
    </cfRule>
  </conditionalFormatting>
  <conditionalFormatting sqref="G58:H59">
    <cfRule type="containsBlanks" dxfId="228" priority="91">
      <formula>LEN(TRIM(G58))=0</formula>
    </cfRule>
  </conditionalFormatting>
  <conditionalFormatting sqref="G61:H66">
    <cfRule type="containsBlanks" dxfId="227" priority="90">
      <formula>LEN(TRIM(G61))=0</formula>
    </cfRule>
  </conditionalFormatting>
  <conditionalFormatting sqref="G85:H87">
    <cfRule type="containsBlanks" dxfId="226" priority="89">
      <formula>LEN(TRIM(G85))=0</formula>
    </cfRule>
  </conditionalFormatting>
  <conditionalFormatting sqref="G110:H113 C114:H116">
    <cfRule type="containsBlanks" dxfId="225" priority="158">
      <formula>LEN(TRIM(C110))=0</formula>
    </cfRule>
  </conditionalFormatting>
  <conditionalFormatting sqref="G97:I97">
    <cfRule type="containsBlanks" dxfId="224" priority="159">
      <formula>LEN(TRIM(G97))=0</formula>
    </cfRule>
  </conditionalFormatting>
  <conditionalFormatting sqref="G48:K48">
    <cfRule type="containsBlanks" dxfId="223" priority="126">
      <formula>LEN(TRIM(G48))=0</formula>
    </cfRule>
  </conditionalFormatting>
  <conditionalFormatting sqref="G60:K60">
    <cfRule type="containsBlanks" dxfId="222" priority="120">
      <formula>LEN(TRIM(G60))=0</formula>
    </cfRule>
  </conditionalFormatting>
  <conditionalFormatting sqref="G72:K72">
    <cfRule type="containsBlanks" dxfId="221" priority="118">
      <formula>LEN(TRIM(G72))=0</formula>
    </cfRule>
  </conditionalFormatting>
  <conditionalFormatting sqref="G84:K84">
    <cfRule type="containsBlanks" dxfId="220" priority="125">
      <formula>LEN(TRIM(G84))=0</formula>
    </cfRule>
  </conditionalFormatting>
  <conditionalFormatting sqref="G96:K96">
    <cfRule type="containsBlanks" dxfId="219" priority="124">
      <formula>LEN(TRIM(G96))=0</formula>
    </cfRule>
  </conditionalFormatting>
  <conditionalFormatting sqref="G109:K109 C109:F113">
    <cfRule type="containsBlanks" dxfId="218" priority="123">
      <formula>LEN(TRIM(C109))=0</formula>
    </cfRule>
  </conditionalFormatting>
  <conditionalFormatting sqref="H231:H243">
    <cfRule type="containsBlanks" dxfId="217" priority="235">
      <formula>LEN(TRIM(H231))=0</formula>
    </cfRule>
  </conditionalFormatting>
  <conditionalFormatting sqref="H246:H258">
    <cfRule type="containsBlanks" dxfId="216" priority="234">
      <formula>LEN(TRIM(H246))=0</formula>
    </cfRule>
  </conditionalFormatting>
  <conditionalFormatting sqref="H276:H290">
    <cfRule type="containsBlanks" dxfId="215" priority="233">
      <formula>LEN(TRIM(H276))=0</formula>
    </cfRule>
  </conditionalFormatting>
  <conditionalFormatting sqref="H293:H308">
    <cfRule type="containsBlanks" dxfId="214" priority="232">
      <formula>LEN(TRIM(H293))=0</formula>
    </cfRule>
  </conditionalFormatting>
  <conditionalFormatting sqref="H329:H344">
    <cfRule type="containsBlanks" dxfId="213" priority="231">
      <formula>LEN(TRIM(H329))=0</formula>
    </cfRule>
  </conditionalFormatting>
  <conditionalFormatting sqref="H347:H362">
    <cfRule type="containsBlanks" dxfId="212" priority="230">
      <formula>LEN(TRIM(H347))=0</formula>
    </cfRule>
  </conditionalFormatting>
  <conditionalFormatting sqref="H385:H400">
    <cfRule type="containsBlanks" dxfId="211" priority="228">
      <formula>LEN(TRIM(H385))=0</formula>
    </cfRule>
  </conditionalFormatting>
  <conditionalFormatting sqref="H403:H419">
    <cfRule type="containsBlanks" dxfId="210" priority="227">
      <formula>LEN(TRIM(H403))=0</formula>
    </cfRule>
  </conditionalFormatting>
  <conditionalFormatting sqref="H441:H457">
    <cfRule type="containsBlanks" dxfId="209" priority="225">
      <formula>LEN(TRIM(H441))=0</formula>
    </cfRule>
  </conditionalFormatting>
  <conditionalFormatting sqref="H481:H499">
    <cfRule type="containsBlanks" dxfId="208" priority="224">
      <formula>LEN(TRIM(H481))=0</formula>
    </cfRule>
  </conditionalFormatting>
  <conditionalFormatting sqref="H502:H517">
    <cfRule type="containsBlanks" dxfId="207" priority="223">
      <formula>LEN(TRIM(H502))=0</formula>
    </cfRule>
  </conditionalFormatting>
  <conditionalFormatting sqref="H520:H538">
    <cfRule type="containsBlanks" dxfId="206" priority="222">
      <formula>LEN(TRIM(H520))=0</formula>
    </cfRule>
  </conditionalFormatting>
  <conditionalFormatting sqref="H541:H559">
    <cfRule type="containsBlanks" dxfId="205" priority="221">
      <formula>LEN(TRIM(H541))=0</formula>
    </cfRule>
  </conditionalFormatting>
  <conditionalFormatting sqref="H562:H574">
    <cfRule type="containsBlanks" dxfId="204" priority="220">
      <formula>LEN(TRIM(H562))=0</formula>
    </cfRule>
  </conditionalFormatting>
  <conditionalFormatting sqref="H577:H590">
    <cfRule type="containsBlanks" dxfId="203" priority="219">
      <formula>LEN(TRIM(H577))=0</formula>
    </cfRule>
  </conditionalFormatting>
  <conditionalFormatting sqref="H593:H606">
    <cfRule type="containsBlanks" dxfId="202" priority="218">
      <formula>LEN(TRIM(H593))=0</formula>
    </cfRule>
  </conditionalFormatting>
  <conditionalFormatting sqref="H609:H616">
    <cfRule type="containsBlanks" dxfId="201" priority="217">
      <formula>LEN(TRIM(H609))=0</formula>
    </cfRule>
  </conditionalFormatting>
  <conditionalFormatting sqref="H619:H631">
    <cfRule type="containsBlanks" dxfId="200" priority="216">
      <formula>LEN(TRIM(H619))=0</formula>
    </cfRule>
  </conditionalFormatting>
  <conditionalFormatting sqref="H634:H646">
    <cfRule type="containsBlanks" dxfId="199" priority="215">
      <formula>LEN(TRIM(H634))=0</formula>
    </cfRule>
  </conditionalFormatting>
  <conditionalFormatting sqref="H649:H653">
    <cfRule type="containsBlanks" dxfId="198" priority="214">
      <formula>LEN(TRIM(H649))=0</formula>
    </cfRule>
  </conditionalFormatting>
  <conditionalFormatting sqref="H656:H660">
    <cfRule type="containsBlanks" dxfId="197" priority="213">
      <formula>LEN(TRIM(H656))=0</formula>
    </cfRule>
  </conditionalFormatting>
  <conditionalFormatting sqref="H663:H667">
    <cfRule type="containsBlanks" dxfId="196" priority="212">
      <formula>LEN(TRIM(H663))=0</formula>
    </cfRule>
  </conditionalFormatting>
  <conditionalFormatting sqref="H670:H673">
    <cfRule type="containsBlanks" dxfId="195" priority="211">
      <formula>LEN(TRIM(H670))=0</formula>
    </cfRule>
  </conditionalFormatting>
  <conditionalFormatting sqref="H676:H680">
    <cfRule type="containsBlanks" dxfId="194" priority="210">
      <formula>LEN(TRIM(H676))=0</formula>
    </cfRule>
  </conditionalFormatting>
  <conditionalFormatting sqref="I13">
    <cfRule type="containsBlanks" dxfId="193" priority="112">
      <formula>LEN(TRIM(I13))=0</formula>
    </cfRule>
  </conditionalFormatting>
  <conditionalFormatting sqref="I17">
    <cfRule type="containsBlanks" dxfId="192" priority="84">
      <formula>LEN(TRIM(I17))=0</formula>
    </cfRule>
  </conditionalFormatting>
  <conditionalFormatting sqref="I36">
    <cfRule type="containsBlanks" dxfId="191" priority="107">
      <formula>LEN(TRIM(I36))=0</formula>
    </cfRule>
  </conditionalFormatting>
  <conditionalFormatting sqref="I40">
    <cfRule type="containsBlanks" dxfId="190" priority="78">
      <formula>LEN(TRIM(I40))=0</formula>
    </cfRule>
  </conditionalFormatting>
  <conditionalFormatting sqref="I110">
    <cfRule type="containsBlanks" dxfId="189" priority="165">
      <formula>LEN(TRIM(I110))=0</formula>
    </cfRule>
  </conditionalFormatting>
  <conditionalFormatting sqref="I131">
    <cfRule type="containsBlanks" dxfId="188" priority="193">
      <formula>LEN(TRIM(I131))=0</formula>
    </cfRule>
  </conditionalFormatting>
  <conditionalFormatting sqref="I134">
    <cfRule type="containsBlanks" dxfId="187" priority="174">
      <formula>LEN(TRIM(I134))=0</formula>
    </cfRule>
  </conditionalFormatting>
  <conditionalFormatting sqref="I136:I137">
    <cfRule type="containsBlanks" dxfId="186" priority="196">
      <formula>LEN(TRIM(I136))=0</formula>
    </cfRule>
  </conditionalFormatting>
  <conditionalFormatting sqref="I147">
    <cfRule type="containsBlanks" dxfId="185" priority="189">
      <formula>LEN(TRIM(I147))=0</formula>
    </cfRule>
  </conditionalFormatting>
  <conditionalFormatting sqref="I150">
    <cfRule type="containsBlanks" dxfId="184" priority="178">
      <formula>LEN(TRIM(I150))=0</formula>
    </cfRule>
  </conditionalFormatting>
  <conditionalFormatting sqref="I152:I153">
    <cfRule type="containsBlanks" dxfId="183" priority="191">
      <formula>LEN(TRIM(I152))=0</formula>
    </cfRule>
  </conditionalFormatting>
  <conditionalFormatting sqref="I174">
    <cfRule type="containsBlanks" dxfId="182" priority="182">
      <formula>LEN(TRIM(I174))=0</formula>
    </cfRule>
  </conditionalFormatting>
  <conditionalFormatting sqref="I185">
    <cfRule type="containsBlanks" dxfId="181" priority="186">
      <formula>LEN(TRIM(I185))=0</formula>
    </cfRule>
  </conditionalFormatting>
  <conditionalFormatting sqref="I335:I336">
    <cfRule type="containsBlanks" dxfId="180" priority="263">
      <formula>LEN(TRIM(I335))=0</formula>
    </cfRule>
  </conditionalFormatting>
  <conditionalFormatting sqref="I352">
    <cfRule type="containsBlanks" dxfId="179" priority="261">
      <formula>LEN(TRIM(I352))=0</formula>
    </cfRule>
  </conditionalFormatting>
  <conditionalFormatting sqref="I371:I372">
    <cfRule type="containsBlanks" dxfId="178" priority="259">
      <formula>LEN(TRIM(I371))=0</formula>
    </cfRule>
  </conditionalFormatting>
  <conditionalFormatting sqref="I391:I394">
    <cfRule type="containsBlanks" dxfId="177" priority="281">
      <formula>LEN(TRIM(I391))=0</formula>
    </cfRule>
  </conditionalFormatting>
  <conditionalFormatting sqref="I399">
    <cfRule type="containsBlanks" dxfId="176" priority="279">
      <formula>LEN(TRIM(I399))=0</formula>
    </cfRule>
  </conditionalFormatting>
  <conditionalFormatting sqref="I409:I412">
    <cfRule type="containsBlanks" dxfId="175" priority="277">
      <formula>LEN(TRIM(I409))=0</formula>
    </cfRule>
  </conditionalFormatting>
  <conditionalFormatting sqref="I418">
    <cfRule type="containsBlanks" dxfId="174" priority="275">
      <formula>LEN(TRIM(I418))=0</formula>
    </cfRule>
  </conditionalFormatting>
  <conditionalFormatting sqref="I428:I431">
    <cfRule type="containsBlanks" dxfId="173" priority="273">
      <formula>LEN(TRIM(I428))=0</formula>
    </cfRule>
  </conditionalFormatting>
  <conditionalFormatting sqref="I437">
    <cfRule type="containsBlanks" dxfId="172" priority="271">
      <formula>LEN(TRIM(I437))=0</formula>
    </cfRule>
  </conditionalFormatting>
  <conditionalFormatting sqref="J12:J19">
    <cfRule type="containsBlanks" dxfId="171" priority="110">
      <formula>LEN(TRIM(J12))=0</formula>
    </cfRule>
  </conditionalFormatting>
  <conditionalFormatting sqref="J23:J30">
    <cfRule type="containsBlanks" dxfId="170" priority="82">
      <formula>LEN(TRIM(J23))=0</formula>
    </cfRule>
  </conditionalFormatting>
  <conditionalFormatting sqref="J34:J42">
    <cfRule type="containsBlanks" dxfId="169" priority="79">
      <formula>LEN(TRIM(J34))=0</formula>
    </cfRule>
  </conditionalFormatting>
  <conditionalFormatting sqref="J46:J47">
    <cfRule type="containsBlanks" dxfId="168" priority="157">
      <formula>LEN(TRIM(J46))=0</formula>
    </cfRule>
  </conditionalFormatting>
  <conditionalFormatting sqref="J49:J54">
    <cfRule type="containsBlanks" dxfId="167" priority="98">
      <formula>LEN(TRIM(J49))=0</formula>
    </cfRule>
  </conditionalFormatting>
  <conditionalFormatting sqref="J58:J59">
    <cfRule type="containsBlanks" dxfId="166" priority="121">
      <formula>LEN(TRIM(J58))=0</formula>
    </cfRule>
  </conditionalFormatting>
  <conditionalFormatting sqref="J61:J66">
    <cfRule type="containsBlanks" dxfId="165" priority="97">
      <formula>LEN(TRIM(J61))=0</formula>
    </cfRule>
  </conditionalFormatting>
  <conditionalFormatting sqref="J70:J71">
    <cfRule type="containsBlanks" dxfId="164" priority="119">
      <formula>LEN(TRIM(J70))=0</formula>
    </cfRule>
  </conditionalFormatting>
  <conditionalFormatting sqref="J73:J78">
    <cfRule type="containsBlanks" dxfId="163" priority="115">
      <formula>LEN(TRIM(J73))=0</formula>
    </cfRule>
  </conditionalFormatting>
  <conditionalFormatting sqref="J82:J83">
    <cfRule type="containsBlanks" dxfId="162" priority="171">
      <formula>LEN(TRIM(J82))=0</formula>
    </cfRule>
  </conditionalFormatting>
  <conditionalFormatting sqref="J85:J90">
    <cfRule type="containsBlanks" dxfId="161" priority="96">
      <formula>LEN(TRIM(J85))=0</formula>
    </cfRule>
  </conditionalFormatting>
  <conditionalFormatting sqref="J94:J95">
    <cfRule type="containsBlanks" dxfId="160" priority="170">
      <formula>LEN(TRIM(J94))=0</formula>
    </cfRule>
  </conditionalFormatting>
  <conditionalFormatting sqref="J97:J103">
    <cfRule type="containsBlanks" dxfId="159" priority="95">
      <formula>LEN(TRIM(J97))=0</formula>
    </cfRule>
  </conditionalFormatting>
  <conditionalFormatting sqref="J107:J108">
    <cfRule type="containsBlanks" dxfId="158" priority="169">
      <formula>LEN(TRIM(J107))=0</formula>
    </cfRule>
  </conditionalFormatting>
  <conditionalFormatting sqref="J110:J116">
    <cfRule type="containsBlanks" dxfId="157" priority="166">
      <formula>LEN(TRIM(J110))=0</formula>
    </cfRule>
  </conditionalFormatting>
  <conditionalFormatting sqref="J120:J127">
    <cfRule type="containsBlanks" dxfId="156" priority="197">
      <formula>LEN(TRIM(J120))=0</formula>
    </cfRule>
  </conditionalFormatting>
  <conditionalFormatting sqref="J131:J143">
    <cfRule type="containsBlanks" dxfId="155" priority="175">
      <formula>LEN(TRIM(J131))=0</formula>
    </cfRule>
  </conditionalFormatting>
  <conditionalFormatting sqref="J147:J159">
    <cfRule type="containsBlanks" dxfId="154" priority="179">
      <formula>LEN(TRIM(J147))=0</formula>
    </cfRule>
  </conditionalFormatting>
  <conditionalFormatting sqref="J163:J169 T163:T169">
    <cfRule type="containsBlanks" dxfId="153" priority="202">
      <formula>LEN(TRIM(J163))=0</formula>
    </cfRule>
  </conditionalFormatting>
  <conditionalFormatting sqref="J173:J180">
    <cfRule type="containsBlanks" dxfId="152" priority="183">
      <formula>LEN(TRIM(J173))=0</formula>
    </cfRule>
  </conditionalFormatting>
  <conditionalFormatting sqref="J184:J191">
    <cfRule type="containsBlanks" dxfId="151" priority="200">
      <formula>LEN(TRIM(J184))=0</formula>
    </cfRule>
  </conditionalFormatting>
  <conditionalFormatting sqref="J195:J203 T195:T203">
    <cfRule type="containsBlanks" dxfId="150" priority="208">
      <formula>LEN(TRIM(J195))=0</formula>
    </cfRule>
  </conditionalFormatting>
  <conditionalFormatting sqref="J207:J215 T207:T215">
    <cfRule type="containsBlanks" dxfId="149" priority="209">
      <formula>LEN(TRIM(J207))=0</formula>
    </cfRule>
  </conditionalFormatting>
  <conditionalFormatting sqref="J219:J227">
    <cfRule type="containsBlanks" dxfId="148" priority="207">
      <formula>LEN(TRIM(J219))=0</formula>
    </cfRule>
  </conditionalFormatting>
  <conditionalFormatting sqref="J231:J242">
    <cfRule type="containsBlanks" dxfId="147" priority="242">
      <formula>LEN(TRIM(J231))=0</formula>
    </cfRule>
  </conditionalFormatting>
  <conditionalFormatting sqref="J246:J257">
    <cfRule type="containsBlanks" dxfId="146" priority="239">
      <formula>LEN(TRIM(J246))=0</formula>
    </cfRule>
  </conditionalFormatting>
  <conditionalFormatting sqref="J261:J272">
    <cfRule type="containsBlanks" dxfId="145" priority="237">
      <formula>LEN(TRIM(J261))=0</formula>
    </cfRule>
  </conditionalFormatting>
  <conditionalFormatting sqref="J276:J289">
    <cfRule type="containsBlanks" dxfId="144" priority="244">
      <formula>LEN(TRIM(J276))=0</formula>
    </cfRule>
  </conditionalFormatting>
  <conditionalFormatting sqref="J293:J307">
    <cfRule type="containsBlanks" dxfId="143" priority="250">
      <formula>LEN(TRIM(J293))=0</formula>
    </cfRule>
  </conditionalFormatting>
  <conditionalFormatting sqref="J311:J325">
    <cfRule type="containsBlanks" dxfId="142" priority="248">
      <formula>LEN(TRIM(J311))=0</formula>
    </cfRule>
  </conditionalFormatting>
  <conditionalFormatting sqref="J329:J343">
    <cfRule type="containsBlanks" dxfId="141" priority="246">
      <formula>LEN(TRIM(J329))=0</formula>
    </cfRule>
  </conditionalFormatting>
  <conditionalFormatting sqref="J347:J361">
    <cfRule type="containsBlanks" dxfId="140" priority="243">
      <formula>LEN(TRIM(J347))=0</formula>
    </cfRule>
  </conditionalFormatting>
  <conditionalFormatting sqref="J365:J381">
    <cfRule type="containsBlanks" dxfId="139" priority="255">
      <formula>LEN(TRIM(J365))=0</formula>
    </cfRule>
  </conditionalFormatting>
  <conditionalFormatting sqref="J403:J418">
    <cfRule type="containsBlanks" dxfId="138" priority="268">
      <formula>LEN(TRIM(J403))=0</formula>
    </cfRule>
  </conditionalFormatting>
  <conditionalFormatting sqref="J422:J437">
    <cfRule type="containsBlanks" dxfId="137" priority="265">
      <formula>LEN(TRIM(J422))=0</formula>
    </cfRule>
  </conditionalFormatting>
  <conditionalFormatting sqref="K13">
    <cfRule type="containsBlanks" dxfId="136" priority="111">
      <formula>LEN(TRIM(K13))=0</formula>
    </cfRule>
  </conditionalFormatting>
  <conditionalFormatting sqref="K17">
    <cfRule type="containsBlanks" dxfId="135" priority="83">
      <formula>LEN(TRIM(K17))=0</formula>
    </cfRule>
  </conditionalFormatting>
  <conditionalFormatting sqref="K28">
    <cfRule type="containsBlanks" dxfId="134" priority="80">
      <formula>LEN(TRIM(K28))=0</formula>
    </cfRule>
  </conditionalFormatting>
  <conditionalFormatting sqref="K36">
    <cfRule type="containsBlanks" dxfId="133" priority="106">
      <formula>LEN(TRIM(K36))=0</formula>
    </cfRule>
  </conditionalFormatting>
  <conditionalFormatting sqref="K40">
    <cfRule type="containsBlanks" dxfId="132" priority="77">
      <formula>LEN(TRIM(K40))=0</formula>
    </cfRule>
  </conditionalFormatting>
  <conditionalFormatting sqref="K97">
    <cfRule type="containsBlanks" dxfId="131" priority="163">
      <formula>LEN(TRIM(K97))=0</formula>
    </cfRule>
  </conditionalFormatting>
  <conditionalFormatting sqref="K110">
    <cfRule type="containsBlanks" dxfId="130" priority="164">
      <formula>LEN(TRIM(K110))=0</formula>
    </cfRule>
  </conditionalFormatting>
  <conditionalFormatting sqref="K131">
    <cfRule type="containsBlanks" dxfId="129" priority="192">
      <formula>LEN(TRIM(K131))=0</formula>
    </cfRule>
  </conditionalFormatting>
  <conditionalFormatting sqref="K134">
    <cfRule type="containsBlanks" dxfId="128" priority="172">
      <formula>LEN(TRIM(K134))=0</formula>
    </cfRule>
  </conditionalFormatting>
  <conditionalFormatting sqref="K136:K137">
    <cfRule type="containsBlanks" dxfId="127" priority="195">
      <formula>LEN(TRIM(K136))=0</formula>
    </cfRule>
  </conditionalFormatting>
  <conditionalFormatting sqref="K147">
    <cfRule type="containsBlanks" dxfId="126" priority="188">
      <formula>LEN(TRIM(K147))=0</formula>
    </cfRule>
  </conditionalFormatting>
  <conditionalFormatting sqref="K150">
    <cfRule type="containsBlanks" dxfId="125" priority="176">
      <formula>LEN(TRIM(K150))=0</formula>
    </cfRule>
  </conditionalFormatting>
  <conditionalFormatting sqref="K152:K153">
    <cfRule type="containsBlanks" dxfId="124" priority="190">
      <formula>LEN(TRIM(K152))=0</formula>
    </cfRule>
  </conditionalFormatting>
  <conditionalFormatting sqref="K174">
    <cfRule type="containsBlanks" dxfId="123" priority="180">
      <formula>LEN(TRIM(K174))=0</formula>
    </cfRule>
  </conditionalFormatting>
  <conditionalFormatting sqref="K185">
    <cfRule type="containsBlanks" dxfId="122" priority="184">
      <formula>LEN(TRIM(K185))=0</formula>
    </cfRule>
  </conditionalFormatting>
  <conditionalFormatting sqref="K335:K336">
    <cfRule type="containsBlanks" dxfId="121" priority="262">
      <formula>LEN(TRIM(K335))=0</formula>
    </cfRule>
  </conditionalFormatting>
  <conditionalFormatting sqref="K352">
    <cfRule type="containsBlanks" dxfId="120" priority="260">
      <formula>LEN(TRIM(K352))=0</formula>
    </cfRule>
  </conditionalFormatting>
  <conditionalFormatting sqref="K371:K372">
    <cfRule type="containsBlanks" dxfId="119" priority="258">
      <formula>LEN(TRIM(K371))=0</formula>
    </cfRule>
  </conditionalFormatting>
  <conditionalFormatting sqref="K391:K394">
    <cfRule type="containsBlanks" dxfId="118" priority="280">
      <formula>LEN(TRIM(K391))=0</formula>
    </cfRule>
  </conditionalFormatting>
  <conditionalFormatting sqref="K399">
    <cfRule type="containsBlanks" dxfId="117" priority="278">
      <formula>LEN(TRIM(K399))=0</formula>
    </cfRule>
  </conditionalFormatting>
  <conditionalFormatting sqref="K409:K412">
    <cfRule type="containsBlanks" dxfId="116" priority="276">
      <formula>LEN(TRIM(K409))=0</formula>
    </cfRule>
  </conditionalFormatting>
  <conditionalFormatting sqref="K418">
    <cfRule type="containsBlanks" dxfId="115" priority="274">
      <formula>LEN(TRIM(K418))=0</formula>
    </cfRule>
  </conditionalFormatting>
  <conditionalFormatting sqref="K428:K431">
    <cfRule type="containsBlanks" dxfId="114" priority="272">
      <formula>LEN(TRIM(K428))=0</formula>
    </cfRule>
  </conditionalFormatting>
  <conditionalFormatting sqref="K437">
    <cfRule type="containsBlanks" dxfId="113" priority="270">
      <formula>LEN(TRIM(K437))=0</formula>
    </cfRule>
  </conditionalFormatting>
  <conditionalFormatting sqref="M403:O418 Q403:Q418">
    <cfRule type="containsBlanks" dxfId="112" priority="267">
      <formula>LEN(TRIM(M403))=0</formula>
    </cfRule>
  </conditionalFormatting>
  <conditionalFormatting sqref="M422:O437 Q422:R437">
    <cfRule type="containsBlanks" dxfId="111" priority="143">
      <formula>LEN(TRIM(M422))=0</formula>
    </cfRule>
  </conditionalFormatting>
  <conditionalFormatting sqref="M485:O485 Q485">
    <cfRule type="containsBlanks" dxfId="110" priority="283">
      <formula>LEN(TRIM(M485))=0</formula>
    </cfRule>
  </conditionalFormatting>
  <conditionalFormatting sqref="M120:Q127">
    <cfRule type="containsBlanks" dxfId="109" priority="1">
      <formula>LEN(TRIM(M120))=0</formula>
    </cfRule>
  </conditionalFormatting>
  <conditionalFormatting sqref="M163:Q169">
    <cfRule type="containsBlanks" dxfId="108" priority="5">
      <formula>LEN(TRIM(M163))=0</formula>
    </cfRule>
  </conditionalFormatting>
  <conditionalFormatting sqref="M173:Q180">
    <cfRule type="containsBlanks" dxfId="107" priority="6">
      <formula>LEN(TRIM(M173))=0</formula>
    </cfRule>
  </conditionalFormatting>
  <conditionalFormatting sqref="M195:Q203">
    <cfRule type="containsBlanks" dxfId="106" priority="11">
      <formula>LEN(TRIM(M195))=0</formula>
    </cfRule>
  </conditionalFormatting>
  <conditionalFormatting sqref="M207:Q215">
    <cfRule type="containsBlanks" dxfId="105" priority="9">
      <formula>LEN(TRIM(M207))=0</formula>
    </cfRule>
  </conditionalFormatting>
  <conditionalFormatting sqref="M231:Q242">
    <cfRule type="containsBlanks" dxfId="104" priority="13">
      <formula>LEN(TRIM(M231))=0</formula>
    </cfRule>
  </conditionalFormatting>
  <conditionalFormatting sqref="M246:Q257">
    <cfRule type="containsBlanks" dxfId="103" priority="15">
      <formula>LEN(TRIM(M246))=0</formula>
    </cfRule>
  </conditionalFormatting>
  <conditionalFormatting sqref="M276:Q289">
    <cfRule type="containsBlanks" dxfId="102" priority="18">
      <formula>LEN(TRIM(M276))=0</formula>
    </cfRule>
  </conditionalFormatting>
  <conditionalFormatting sqref="M293:Q307">
    <cfRule type="containsBlanks" dxfId="101" priority="17">
      <formula>LEN(TRIM(M293))=0</formula>
    </cfRule>
  </conditionalFormatting>
  <conditionalFormatting sqref="M329:Q343">
    <cfRule type="containsBlanks" dxfId="100" priority="24">
      <formula>LEN(TRIM(M329))=0</formula>
    </cfRule>
  </conditionalFormatting>
  <conditionalFormatting sqref="M347:Q361">
    <cfRule type="containsBlanks" dxfId="99" priority="22">
      <formula>LEN(TRIM(M347))=0</formula>
    </cfRule>
  </conditionalFormatting>
  <conditionalFormatting sqref="M12:R19">
    <cfRule type="containsBlanks" dxfId="98" priority="76">
      <formula>LEN(TRIM(M12))=0</formula>
    </cfRule>
  </conditionalFormatting>
  <conditionalFormatting sqref="M23:R30">
    <cfRule type="containsBlanks" dxfId="97" priority="85">
      <formula>LEN(TRIM(M23))=0</formula>
    </cfRule>
  </conditionalFormatting>
  <conditionalFormatting sqref="M34:R42">
    <cfRule type="containsBlanks" dxfId="96" priority="105">
      <formula>LEN(TRIM(M34))=0</formula>
    </cfRule>
  </conditionalFormatting>
  <conditionalFormatting sqref="M46:R54">
    <cfRule type="containsBlanks" dxfId="95" priority="94">
      <formula>LEN(TRIM(M46))=0</formula>
    </cfRule>
  </conditionalFormatting>
  <conditionalFormatting sqref="M58:R66">
    <cfRule type="containsBlanks" dxfId="94" priority="72">
      <formula>LEN(TRIM(M58))=0</formula>
    </cfRule>
  </conditionalFormatting>
  <conditionalFormatting sqref="M70:R78">
    <cfRule type="containsBlanks" dxfId="93" priority="113">
      <formula>LEN(TRIM(M70))=0</formula>
    </cfRule>
  </conditionalFormatting>
  <conditionalFormatting sqref="M82:R90">
    <cfRule type="containsBlanks" dxfId="92" priority="68">
      <formula>LEN(TRIM(M82))=0</formula>
    </cfRule>
  </conditionalFormatting>
  <conditionalFormatting sqref="M94:R103">
    <cfRule type="containsBlanks" dxfId="91" priority="66">
      <formula>LEN(TRIM(M94))=0</formula>
    </cfRule>
  </conditionalFormatting>
  <conditionalFormatting sqref="M107:R116">
    <cfRule type="containsBlanks" dxfId="90" priority="65">
      <formula>LEN(TRIM(M107))=0</formula>
    </cfRule>
  </conditionalFormatting>
  <conditionalFormatting sqref="M131:R143">
    <cfRule type="containsBlanks" dxfId="89" priority="3">
      <formula>LEN(TRIM(M131))=0</formula>
    </cfRule>
  </conditionalFormatting>
  <conditionalFormatting sqref="M147:R159">
    <cfRule type="containsBlanks" dxfId="88" priority="4">
      <formula>LEN(TRIM(M147))=0</formula>
    </cfRule>
  </conditionalFormatting>
  <conditionalFormatting sqref="M184:R191">
    <cfRule type="containsBlanks" dxfId="87" priority="8">
      <formula>LEN(TRIM(M184))=0</formula>
    </cfRule>
  </conditionalFormatting>
  <conditionalFormatting sqref="M219:R227">
    <cfRule type="containsBlanks" dxfId="86" priority="12">
      <formula>LEN(TRIM(M219))=0</formula>
    </cfRule>
  </conditionalFormatting>
  <conditionalFormatting sqref="M261:R272">
    <cfRule type="containsBlanks" dxfId="85" priority="16">
      <formula>LEN(TRIM(M261))=0</formula>
    </cfRule>
  </conditionalFormatting>
  <conditionalFormatting sqref="M311:R325">
    <cfRule type="containsBlanks" dxfId="84" priority="19">
      <formula>LEN(TRIM(M311))=0</formula>
    </cfRule>
  </conditionalFormatting>
  <conditionalFormatting sqref="M365:R381">
    <cfRule type="containsBlanks" dxfId="83" priority="21">
      <formula>LEN(TRIM(M365))=0</formula>
    </cfRule>
  </conditionalFormatting>
  <conditionalFormatting sqref="M460:U478">
    <cfRule type="containsBlanks" dxfId="82" priority="58">
      <formula>LEN(TRIM(M460))=0</formula>
    </cfRule>
  </conditionalFormatting>
  <conditionalFormatting sqref="P403:P419">
    <cfRule type="containsBlanks" dxfId="81" priority="64">
      <formula>LEN(TRIM(P403))=0</formula>
    </cfRule>
  </conditionalFormatting>
  <conditionalFormatting sqref="P422:P438">
    <cfRule type="containsBlanks" dxfId="80" priority="61">
      <formula>LEN(TRIM(P422))=0</formula>
    </cfRule>
  </conditionalFormatting>
  <conditionalFormatting sqref="P441:P457">
    <cfRule type="containsBlanks" dxfId="79" priority="59">
      <formula>LEN(TRIM(P441))=0</formula>
    </cfRule>
  </conditionalFormatting>
  <conditionalFormatting sqref="P481:P499">
    <cfRule type="containsBlanks" dxfId="78" priority="55">
      <formula>LEN(TRIM(P481))=0</formula>
    </cfRule>
  </conditionalFormatting>
  <conditionalFormatting sqref="P502:P517">
    <cfRule type="containsBlanks" dxfId="77" priority="54">
      <formula>LEN(TRIM(P502))=0</formula>
    </cfRule>
  </conditionalFormatting>
  <conditionalFormatting sqref="P520:P538">
    <cfRule type="containsBlanks" dxfId="76" priority="53">
      <formula>LEN(TRIM(P520))=0</formula>
    </cfRule>
  </conditionalFormatting>
  <conditionalFormatting sqref="P541:P559">
    <cfRule type="containsBlanks" dxfId="75" priority="49">
      <formula>LEN(TRIM(P541))=0</formula>
    </cfRule>
  </conditionalFormatting>
  <conditionalFormatting sqref="P562:P574">
    <cfRule type="containsBlanks" dxfId="74" priority="47">
      <formula>LEN(TRIM(P562))=0</formula>
    </cfRule>
  </conditionalFormatting>
  <conditionalFormatting sqref="P577:P590">
    <cfRule type="containsBlanks" dxfId="73" priority="45">
      <formula>LEN(TRIM(P577))=0</formula>
    </cfRule>
  </conditionalFormatting>
  <conditionalFormatting sqref="P593:P606">
    <cfRule type="containsBlanks" dxfId="72" priority="43">
      <formula>LEN(TRIM(P593))=0</formula>
    </cfRule>
  </conditionalFormatting>
  <conditionalFormatting sqref="P609:P616">
    <cfRule type="containsBlanks" dxfId="71" priority="41">
      <formula>LEN(TRIM(P609))=0</formula>
    </cfRule>
  </conditionalFormatting>
  <conditionalFormatting sqref="P619:P631">
    <cfRule type="containsBlanks" dxfId="70" priority="39">
      <formula>LEN(TRIM(P619))=0</formula>
    </cfRule>
  </conditionalFormatting>
  <conditionalFormatting sqref="P634:P646">
    <cfRule type="containsBlanks" dxfId="69" priority="37">
      <formula>LEN(TRIM(P634))=0</formula>
    </cfRule>
  </conditionalFormatting>
  <conditionalFormatting sqref="P649:P653">
    <cfRule type="containsBlanks" dxfId="68" priority="33">
      <formula>LEN(TRIM(P649))=0</formula>
    </cfRule>
  </conditionalFormatting>
  <conditionalFormatting sqref="P656:P660">
    <cfRule type="containsBlanks" dxfId="67" priority="32">
      <formula>LEN(TRIM(P656))=0</formula>
    </cfRule>
  </conditionalFormatting>
  <conditionalFormatting sqref="P663:P667">
    <cfRule type="containsBlanks" dxfId="66" priority="31">
      <formula>LEN(TRIM(P663))=0</formula>
    </cfRule>
  </conditionalFormatting>
  <conditionalFormatting sqref="P670:P673">
    <cfRule type="containsBlanks" dxfId="65" priority="27">
      <formula>LEN(TRIM(P670))=0</formula>
    </cfRule>
  </conditionalFormatting>
  <conditionalFormatting sqref="P676:P680">
    <cfRule type="containsBlanks" dxfId="64" priority="26">
      <formula>LEN(TRIM(P676))=0</formula>
    </cfRule>
  </conditionalFormatting>
  <conditionalFormatting sqref="P683:P687">
    <cfRule type="containsBlanks" dxfId="63" priority="25">
      <formula>LEN(TRIM(P683))=0</formula>
    </cfRule>
  </conditionalFormatting>
  <conditionalFormatting sqref="R120:R128">
    <cfRule type="containsBlanks" dxfId="62" priority="156">
      <formula>LEN(TRIM(R120))=0</formula>
    </cfRule>
  </conditionalFormatting>
  <conditionalFormatting sqref="R163:R170">
    <cfRule type="containsBlanks" dxfId="61" priority="155">
      <formula>LEN(TRIM(R163))=0</formula>
    </cfRule>
  </conditionalFormatting>
  <conditionalFormatting sqref="R173:R181">
    <cfRule type="containsBlanks" dxfId="60" priority="154">
      <formula>LEN(TRIM(R173))=0</formula>
    </cfRule>
  </conditionalFormatting>
  <conditionalFormatting sqref="R195:R204">
    <cfRule type="containsBlanks" dxfId="59" priority="153">
      <formula>LEN(TRIM(R195))=0</formula>
    </cfRule>
  </conditionalFormatting>
  <conditionalFormatting sqref="R207:R216">
    <cfRule type="containsBlanks" dxfId="58" priority="152">
      <formula>LEN(TRIM(R207))=0</formula>
    </cfRule>
  </conditionalFormatting>
  <conditionalFormatting sqref="R231:R243">
    <cfRule type="containsBlanks" dxfId="57" priority="151">
      <formula>LEN(TRIM(R231))=0</formula>
    </cfRule>
  </conditionalFormatting>
  <conditionalFormatting sqref="R246:R258">
    <cfRule type="containsBlanks" dxfId="56" priority="150">
      <formula>LEN(TRIM(R246))=0</formula>
    </cfRule>
  </conditionalFormatting>
  <conditionalFormatting sqref="R276:R290">
    <cfRule type="containsBlanks" dxfId="55" priority="149">
      <formula>LEN(TRIM(R276))=0</formula>
    </cfRule>
  </conditionalFormatting>
  <conditionalFormatting sqref="R293:R308">
    <cfRule type="containsBlanks" dxfId="54" priority="148">
      <formula>LEN(TRIM(R293))=0</formula>
    </cfRule>
  </conditionalFormatting>
  <conditionalFormatting sqref="R329:R344">
    <cfRule type="containsBlanks" dxfId="53" priority="147">
      <formula>LEN(TRIM(R329))=0</formula>
    </cfRule>
  </conditionalFormatting>
  <conditionalFormatting sqref="R347:R362">
    <cfRule type="containsBlanks" dxfId="52" priority="146">
      <formula>LEN(TRIM(R347))=0</formula>
    </cfRule>
  </conditionalFormatting>
  <conditionalFormatting sqref="R385:R400">
    <cfRule type="containsBlanks" dxfId="51" priority="145">
      <formula>LEN(TRIM(R385))=0</formula>
    </cfRule>
  </conditionalFormatting>
  <conditionalFormatting sqref="R403:R419">
    <cfRule type="containsBlanks" dxfId="50" priority="144">
      <formula>LEN(TRIM(R403))=0</formula>
    </cfRule>
  </conditionalFormatting>
  <conditionalFormatting sqref="R441:R457">
    <cfRule type="containsBlanks" dxfId="49" priority="142">
      <formula>LEN(TRIM(R441))=0</formula>
    </cfRule>
  </conditionalFormatting>
  <conditionalFormatting sqref="R481:R499">
    <cfRule type="containsBlanks" dxfId="48" priority="141">
      <formula>LEN(TRIM(R481))=0</formula>
    </cfRule>
  </conditionalFormatting>
  <conditionalFormatting sqref="R502:R517">
    <cfRule type="containsBlanks" dxfId="47" priority="140">
      <formula>LEN(TRIM(R502))=0</formula>
    </cfRule>
  </conditionalFormatting>
  <conditionalFormatting sqref="R520:R538">
    <cfRule type="containsBlanks" dxfId="46" priority="139">
      <formula>LEN(TRIM(R520))=0</formula>
    </cfRule>
  </conditionalFormatting>
  <conditionalFormatting sqref="R541:R559">
    <cfRule type="containsBlanks" dxfId="45" priority="138">
      <formula>LEN(TRIM(R541))=0</formula>
    </cfRule>
  </conditionalFormatting>
  <conditionalFormatting sqref="R562:R574">
    <cfRule type="containsBlanks" dxfId="44" priority="137">
      <formula>LEN(TRIM(R562))=0</formula>
    </cfRule>
  </conditionalFormatting>
  <conditionalFormatting sqref="R577:R590">
    <cfRule type="containsBlanks" dxfId="43" priority="136">
      <formula>LEN(TRIM(R577))=0</formula>
    </cfRule>
  </conditionalFormatting>
  <conditionalFormatting sqref="R593:R606">
    <cfRule type="containsBlanks" dxfId="42" priority="135">
      <formula>LEN(TRIM(R593))=0</formula>
    </cfRule>
  </conditionalFormatting>
  <conditionalFormatting sqref="R609:R616">
    <cfRule type="containsBlanks" dxfId="41" priority="134">
      <formula>LEN(TRIM(R609))=0</formula>
    </cfRule>
  </conditionalFormatting>
  <conditionalFormatting sqref="R619:R631">
    <cfRule type="containsBlanks" dxfId="40" priority="133">
      <formula>LEN(TRIM(R619))=0</formula>
    </cfRule>
  </conditionalFormatting>
  <conditionalFormatting sqref="R634:R646">
    <cfRule type="containsBlanks" dxfId="39" priority="132">
      <formula>LEN(TRIM(R634))=0</formula>
    </cfRule>
  </conditionalFormatting>
  <conditionalFormatting sqref="R649:R653">
    <cfRule type="containsBlanks" dxfId="38" priority="131">
      <formula>LEN(TRIM(R649))=0</formula>
    </cfRule>
  </conditionalFormatting>
  <conditionalFormatting sqref="R656:R660">
    <cfRule type="containsBlanks" dxfId="37" priority="130">
      <formula>LEN(TRIM(R656))=0</formula>
    </cfRule>
  </conditionalFormatting>
  <conditionalFormatting sqref="R663:R667">
    <cfRule type="containsBlanks" dxfId="36" priority="129">
      <formula>LEN(TRIM(R663))=0</formula>
    </cfRule>
  </conditionalFormatting>
  <conditionalFormatting sqref="R670:R673">
    <cfRule type="containsBlanks" dxfId="35" priority="128">
      <formula>LEN(TRIM(R670))=0</formula>
    </cfRule>
  </conditionalFormatting>
  <conditionalFormatting sqref="R676:R680">
    <cfRule type="containsBlanks" dxfId="34" priority="127">
      <formula>LEN(TRIM(R676))=0</formula>
    </cfRule>
  </conditionalFormatting>
  <conditionalFormatting sqref="S134">
    <cfRule type="containsBlanks" dxfId="33" priority="173">
      <formula>LEN(TRIM(S134))=0</formula>
    </cfRule>
  </conditionalFormatting>
  <conditionalFormatting sqref="S150">
    <cfRule type="containsBlanks" dxfId="32" priority="177">
      <formula>LEN(TRIM(S150))=0</formula>
    </cfRule>
  </conditionalFormatting>
  <conditionalFormatting sqref="S174">
    <cfRule type="containsBlanks" dxfId="31" priority="181">
      <formula>LEN(TRIM(S174))=0</formula>
    </cfRule>
  </conditionalFormatting>
  <conditionalFormatting sqref="S185">
    <cfRule type="containsBlanks" dxfId="30" priority="185">
      <formula>LEN(TRIM(S185))=0</formula>
    </cfRule>
  </conditionalFormatting>
  <conditionalFormatting sqref="S485:U485">
    <cfRule type="containsBlanks" dxfId="29" priority="282">
      <formula>LEN(TRIM(S485))=0</formula>
    </cfRule>
  </conditionalFormatting>
  <conditionalFormatting sqref="T12:T19">
    <cfRule type="containsBlanks" dxfId="28" priority="108">
      <formula>LEN(TRIM(T12))=0</formula>
    </cfRule>
  </conditionalFormatting>
  <conditionalFormatting sqref="T23:T30">
    <cfRule type="containsBlanks" dxfId="27" priority="103">
      <formula>LEN(TRIM(T23))=0</formula>
    </cfRule>
  </conditionalFormatting>
  <conditionalFormatting sqref="T34:T42">
    <cfRule type="containsBlanks" dxfId="26" priority="104">
      <formula>LEN(TRIM(T34))=0</formula>
    </cfRule>
  </conditionalFormatting>
  <conditionalFormatting sqref="T46:T54">
    <cfRule type="containsBlanks" dxfId="25" priority="102">
      <formula>LEN(TRIM(T46))=0</formula>
    </cfRule>
  </conditionalFormatting>
  <conditionalFormatting sqref="T58:T66">
    <cfRule type="containsBlanks" dxfId="24" priority="101">
      <formula>LEN(TRIM(T58))=0</formula>
    </cfRule>
  </conditionalFormatting>
  <conditionalFormatting sqref="T70:T78">
    <cfRule type="containsBlanks" dxfId="23" priority="114">
      <formula>LEN(TRIM(T70))=0</formula>
    </cfRule>
  </conditionalFormatting>
  <conditionalFormatting sqref="T82:T90">
    <cfRule type="containsBlanks" dxfId="22" priority="100">
      <formula>LEN(TRIM(T82))=0</formula>
    </cfRule>
  </conditionalFormatting>
  <conditionalFormatting sqref="T94:T103">
    <cfRule type="containsBlanks" dxfId="21" priority="99">
      <formula>LEN(TRIM(T94))=0</formula>
    </cfRule>
  </conditionalFormatting>
  <conditionalFormatting sqref="T107:T116">
    <cfRule type="containsBlanks" dxfId="20" priority="122">
      <formula>LEN(TRIM(T107))=0</formula>
    </cfRule>
  </conditionalFormatting>
  <conditionalFormatting sqref="T120:T127">
    <cfRule type="containsBlanks" dxfId="19" priority="198">
      <formula>LEN(TRIM(T120))=0</formula>
    </cfRule>
  </conditionalFormatting>
  <conditionalFormatting sqref="T131:T143">
    <cfRule type="containsBlanks" dxfId="18" priority="194">
      <formula>LEN(TRIM(T131))=0</formula>
    </cfRule>
  </conditionalFormatting>
  <conditionalFormatting sqref="T147:T159">
    <cfRule type="containsBlanks" dxfId="17" priority="187">
      <formula>LEN(TRIM(T147))=0</formula>
    </cfRule>
  </conditionalFormatting>
  <conditionalFormatting sqref="T173:T180">
    <cfRule type="containsBlanks" dxfId="16" priority="201">
      <formula>LEN(TRIM(T173))=0</formula>
    </cfRule>
  </conditionalFormatting>
  <conditionalFormatting sqref="T184:T191">
    <cfRule type="containsBlanks" dxfId="15" priority="199">
      <formula>LEN(TRIM(T184))=0</formula>
    </cfRule>
  </conditionalFormatting>
  <conditionalFormatting sqref="T219:T227">
    <cfRule type="containsBlanks" dxfId="14" priority="206">
      <formula>LEN(TRIM(T219))=0</formula>
    </cfRule>
  </conditionalFormatting>
  <conditionalFormatting sqref="T231:T242">
    <cfRule type="containsBlanks" dxfId="13" priority="241">
      <formula>LEN(TRIM(T231))=0</formula>
    </cfRule>
  </conditionalFormatting>
  <conditionalFormatting sqref="T246:T257">
    <cfRule type="containsBlanks" dxfId="12" priority="238">
      <formula>LEN(TRIM(T246))=0</formula>
    </cfRule>
  </conditionalFormatting>
  <conditionalFormatting sqref="T261:T272">
    <cfRule type="containsBlanks" dxfId="11" priority="236">
      <formula>LEN(TRIM(T261))=0</formula>
    </cfRule>
  </conditionalFormatting>
  <conditionalFormatting sqref="T276:T289">
    <cfRule type="containsBlanks" dxfId="10" priority="253">
      <formula>LEN(TRIM(T276))=0</formula>
    </cfRule>
  </conditionalFormatting>
  <conditionalFormatting sqref="T293:T307">
    <cfRule type="containsBlanks" dxfId="9" priority="249">
      <formula>LEN(TRIM(T293))=0</formula>
    </cfRule>
  </conditionalFormatting>
  <conditionalFormatting sqref="T311:T325">
    <cfRule type="containsBlanks" dxfId="8" priority="252">
      <formula>LEN(TRIM(T311))=0</formula>
    </cfRule>
  </conditionalFormatting>
  <conditionalFormatting sqref="T329:T343">
    <cfRule type="containsBlanks" dxfId="7" priority="257">
      <formula>LEN(TRIM(T329))=0</formula>
    </cfRule>
  </conditionalFormatting>
  <conditionalFormatting sqref="T347:T361">
    <cfRule type="containsBlanks" dxfId="6" priority="256">
      <formula>LEN(TRIM(T347))=0</formula>
    </cfRule>
  </conditionalFormatting>
  <conditionalFormatting sqref="T365:T381">
    <cfRule type="containsBlanks" dxfId="5" priority="254">
      <formula>LEN(TRIM(T365))=0</formula>
    </cfRule>
  </conditionalFormatting>
  <conditionalFormatting sqref="T403:T418">
    <cfRule type="containsBlanks" dxfId="4" priority="266">
      <formula>LEN(TRIM(T403))=0</formula>
    </cfRule>
  </conditionalFormatting>
  <conditionalFormatting sqref="T422:T437">
    <cfRule type="containsBlanks" dxfId="3" priority="264">
      <formula>LEN(TRIM(T422))=0</formula>
    </cfRule>
  </conditionalFormatting>
  <printOptions horizontalCentered="1"/>
  <pageMargins left="0.35433070866141736" right="0.35433070866141736" top="0.47244094488188981" bottom="0.47244094488188981" header="0.31496062992125984" footer="0.31496062992125984"/>
  <pageSetup paperSize="9" scale="51" fitToHeight="0" orientation="landscape" r:id="rId1"/>
  <headerFooter alignWithMargins="0">
    <oddFooter>&amp;C_x000D_&amp;1#&amp;"Calibri"&amp;12&amp;K0078D7 OFFICIAL &amp;RPage &amp;P of &amp;N&amp;</oddFooter>
    <evenFooter>&amp;RPage &amp;P of &amp;N&amp;C&amp;"arial,Bold"&amp;10&amp;KFF0000OFFICIAL SENSITIVE - COMMERCIAL</evenFooter>
    <firstFooter>&amp;RPage &amp;P of &amp;N&amp;C&amp;"arial,Bold"&amp;10&amp;KFF0000OFFICIAL SENSITIVE - COMMERCIAL</firstFooter>
  </headerFooter>
  <rowBreaks count="14" manualBreakCount="14">
    <brk id="43" max="16383" man="1"/>
    <brk id="79" max="16383" man="1"/>
    <brk id="117" max="16383" man="1"/>
    <brk id="160" max="16383" man="1"/>
    <brk id="192" max="16383" man="1"/>
    <brk id="228" max="16383" man="1"/>
    <brk id="273" max="16383" man="1"/>
    <brk id="326" max="16383" man="1"/>
    <brk id="382" max="16383" man="1"/>
    <brk id="438" max="16383" man="1"/>
    <brk id="499" max="16383" man="1"/>
    <brk id="559" max="16383" man="1"/>
    <brk id="606" max="16383" man="1"/>
    <brk id="64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9417E-8F46-4038-8D6B-DFAC401798B9}">
  <sheetPr>
    <pageSetUpPr fitToPage="1"/>
  </sheetPr>
  <dimension ref="A1:Z293"/>
  <sheetViews>
    <sheetView zoomScaleNormal="100" workbookViewId="0">
      <pane xSplit="3" ySplit="10" topLeftCell="D11" activePane="bottomRight" state="frozen"/>
      <selection pane="topRight"/>
      <selection pane="bottomLeft"/>
      <selection pane="bottomRight" activeCell="N8" activeCellId="1" sqref="D8:L8 N8"/>
    </sheetView>
  </sheetViews>
  <sheetFormatPr defaultColWidth="8.54296875" defaultRowHeight="12.5" x14ac:dyDescent="0.25"/>
  <cols>
    <col min="1" max="1" width="10.7265625" customWidth="1"/>
    <col min="2" max="2" width="33.81640625" customWidth="1"/>
    <col min="3" max="3" width="10" customWidth="1"/>
    <col min="4" max="5" width="10.81640625" customWidth="1"/>
    <col min="6" max="7" width="11" customWidth="1"/>
    <col min="8" max="12" width="10.81640625" customWidth="1"/>
    <col min="13" max="13" width="4" customWidth="1"/>
    <col min="14" max="15" width="10.81640625" customWidth="1"/>
    <col min="16" max="17" width="11" customWidth="1"/>
    <col min="18" max="21" width="10.81640625" customWidth="1"/>
    <col min="22" max="22" width="4" customWidth="1"/>
  </cols>
  <sheetData>
    <row r="1" spans="1:22" x14ac:dyDescent="0.25">
      <c r="U1" s="22" t="str">
        <f>'Table 1'!U1</f>
        <v>Publication date:  26 June 2025</v>
      </c>
    </row>
    <row r="2" spans="1:22" ht="18" x14ac:dyDescent="0.4">
      <c r="A2" s="23" t="s">
        <v>36</v>
      </c>
    </row>
    <row r="3" spans="1:22" ht="13" x14ac:dyDescent="0.3">
      <c r="A3" s="46" t="s">
        <v>37</v>
      </c>
      <c r="B3" s="46"/>
      <c r="C3" s="46"/>
      <c r="D3" s="46"/>
      <c r="E3" s="46"/>
      <c r="F3" s="46"/>
      <c r="G3" s="46"/>
      <c r="H3" s="46"/>
      <c r="I3" s="46"/>
      <c r="J3" s="46"/>
      <c r="K3" s="46"/>
      <c r="L3" s="46"/>
      <c r="M3" s="46"/>
      <c r="N3" s="46"/>
      <c r="O3" s="46"/>
      <c r="P3" s="46"/>
      <c r="Q3" s="46"/>
      <c r="R3" s="46"/>
      <c r="S3" s="46"/>
      <c r="T3" s="46"/>
      <c r="U3" s="46"/>
    </row>
    <row r="4" spans="1:22" ht="8.25" customHeight="1" x14ac:dyDescent="0.25"/>
    <row r="5" spans="1:22" ht="18.75" customHeight="1" x14ac:dyDescent="0.35">
      <c r="A5" s="25" t="s">
        <v>214</v>
      </c>
    </row>
    <row r="6" spans="1:22" ht="18.75" customHeight="1" x14ac:dyDescent="0.35">
      <c r="A6" s="25" t="s">
        <v>215</v>
      </c>
    </row>
    <row r="7" spans="1:22" ht="14.25" customHeight="1" x14ac:dyDescent="0.25"/>
    <row r="8" spans="1:22" ht="14.25" customHeight="1" x14ac:dyDescent="0.3">
      <c r="D8" s="107" t="s">
        <v>216</v>
      </c>
      <c r="E8" s="108"/>
      <c r="F8" s="108"/>
      <c r="G8" s="108"/>
      <c r="H8" s="108"/>
      <c r="I8" s="108"/>
      <c r="J8" s="109"/>
      <c r="K8" s="109"/>
      <c r="L8" s="109"/>
      <c r="M8" s="67"/>
      <c r="N8" s="107" t="s">
        <v>217</v>
      </c>
      <c r="O8" s="110"/>
      <c r="P8" s="110"/>
      <c r="Q8" s="110"/>
      <c r="R8" s="110"/>
      <c r="S8" s="111"/>
      <c r="T8" s="111"/>
      <c r="U8" s="111"/>
    </row>
    <row r="9" spans="1:22" ht="14.25" customHeight="1" x14ac:dyDescent="0.3">
      <c r="D9" s="68"/>
      <c r="E9" s="69"/>
      <c r="F9" s="104" t="s">
        <v>42</v>
      </c>
      <c r="G9" s="105"/>
      <c r="H9" s="106"/>
      <c r="I9" s="69"/>
      <c r="J9" s="70"/>
      <c r="K9" s="70"/>
      <c r="L9" s="70"/>
      <c r="M9" s="67"/>
      <c r="N9" s="68"/>
      <c r="O9" s="71"/>
      <c r="P9" s="104" t="s">
        <v>42</v>
      </c>
      <c r="Q9" s="105"/>
      <c r="R9" s="106"/>
      <c r="S9" s="72"/>
      <c r="T9" s="72"/>
      <c r="U9" s="72"/>
    </row>
    <row r="10" spans="1:22" ht="44.15" customHeight="1" x14ac:dyDescent="0.3">
      <c r="A10" s="73" t="s">
        <v>218</v>
      </c>
      <c r="B10" s="73" t="s">
        <v>219</v>
      </c>
      <c r="C10" s="74" t="s">
        <v>220</v>
      </c>
      <c r="D10" s="75" t="s">
        <v>43</v>
      </c>
      <c r="E10" s="75" t="s">
        <v>44</v>
      </c>
      <c r="F10" s="76" t="s">
        <v>45</v>
      </c>
      <c r="G10" s="75" t="s">
        <v>46</v>
      </c>
      <c r="H10" s="77" t="s">
        <v>47</v>
      </c>
      <c r="I10" s="78" t="s">
        <v>48</v>
      </c>
      <c r="J10" s="79" t="s">
        <v>49</v>
      </c>
      <c r="K10" s="78" t="s">
        <v>50</v>
      </c>
      <c r="L10" s="80" t="s">
        <v>51</v>
      </c>
      <c r="M10" s="81"/>
      <c r="N10" s="75" t="s">
        <v>43</v>
      </c>
      <c r="O10" s="75" t="s">
        <v>44</v>
      </c>
      <c r="P10" s="76" t="s">
        <v>45</v>
      </c>
      <c r="Q10" s="75" t="s">
        <v>46</v>
      </c>
      <c r="R10" s="77" t="s">
        <v>47</v>
      </c>
      <c r="S10" s="79" t="s">
        <v>49</v>
      </c>
      <c r="T10" s="78" t="s">
        <v>50</v>
      </c>
      <c r="U10" s="80" t="s">
        <v>51</v>
      </c>
    </row>
    <row r="11" spans="1:22" ht="25.5" customHeight="1" x14ac:dyDescent="0.25">
      <c r="A11" s="82" t="s">
        <v>221</v>
      </c>
      <c r="B11" s="83"/>
      <c r="C11" s="83"/>
      <c r="D11" s="83"/>
      <c r="E11" s="83"/>
      <c r="F11" s="83"/>
      <c r="G11" s="83"/>
      <c r="H11" s="83"/>
      <c r="I11" s="83"/>
      <c r="J11" s="83"/>
      <c r="K11" s="83"/>
      <c r="L11" s="83"/>
      <c r="M11" s="83"/>
      <c r="N11" s="83"/>
      <c r="O11" s="83"/>
      <c r="P11" s="83"/>
      <c r="Q11" s="83"/>
      <c r="R11" s="83"/>
      <c r="S11" s="83"/>
      <c r="T11" s="83"/>
      <c r="U11" s="83"/>
    </row>
    <row r="12" spans="1:22" ht="14.25" customHeight="1" x14ac:dyDescent="0.3">
      <c r="A12" s="84" t="s">
        <v>222</v>
      </c>
      <c r="B12" s="84" t="s">
        <v>223</v>
      </c>
      <c r="C12" s="84" t="s">
        <v>224</v>
      </c>
      <c r="D12" s="45">
        <v>0</v>
      </c>
      <c r="E12" s="45">
        <v>0</v>
      </c>
      <c r="F12" s="45">
        <v>0</v>
      </c>
      <c r="G12" s="45">
        <v>0</v>
      </c>
      <c r="H12" s="45">
        <v>0</v>
      </c>
      <c r="I12" s="45">
        <v>0</v>
      </c>
      <c r="J12" s="85">
        <f t="shared" ref="J12:J75" si="0">SUM(D12:I12)</f>
        <v>0</v>
      </c>
      <c r="K12" s="45">
        <v>0</v>
      </c>
      <c r="L12" s="85">
        <f t="shared" ref="L12:L75" si="1">SUM(J12:K12)</f>
        <v>0</v>
      </c>
      <c r="M12" s="45"/>
      <c r="N12" s="45">
        <v>45</v>
      </c>
      <c r="O12" s="45">
        <v>32</v>
      </c>
      <c r="P12" s="45">
        <v>0</v>
      </c>
      <c r="Q12" s="45">
        <v>0</v>
      </c>
      <c r="R12" s="45">
        <v>97</v>
      </c>
      <c r="S12" s="85">
        <f t="shared" ref="S12:S75" si="2">SUM(N12:R12)</f>
        <v>174</v>
      </c>
      <c r="T12" s="45">
        <v>0</v>
      </c>
      <c r="U12" s="85">
        <f t="shared" ref="U12:U75" si="3">SUM(S12:T12)</f>
        <v>174</v>
      </c>
      <c r="V12" s="45"/>
    </row>
    <row r="13" spans="1:22" ht="14.25" customHeight="1" x14ac:dyDescent="0.3">
      <c r="A13" s="84" t="s">
        <v>225</v>
      </c>
      <c r="B13" s="84" t="s">
        <v>226</v>
      </c>
      <c r="C13" s="84" t="s">
        <v>227</v>
      </c>
      <c r="D13" s="45">
        <v>0</v>
      </c>
      <c r="E13" s="45">
        <v>0</v>
      </c>
      <c r="F13" s="45">
        <v>0</v>
      </c>
      <c r="G13" s="45">
        <v>0</v>
      </c>
      <c r="H13" s="45">
        <v>0</v>
      </c>
      <c r="I13" s="45">
        <v>109</v>
      </c>
      <c r="J13" s="85">
        <f t="shared" si="0"/>
        <v>109</v>
      </c>
      <c r="K13" s="45">
        <v>0</v>
      </c>
      <c r="L13" s="85">
        <f t="shared" si="1"/>
        <v>109</v>
      </c>
      <c r="M13" s="45"/>
      <c r="N13" s="45">
        <v>67</v>
      </c>
      <c r="O13" s="45">
        <v>0</v>
      </c>
      <c r="P13" s="45">
        <v>0</v>
      </c>
      <c r="Q13" s="45">
        <v>0</v>
      </c>
      <c r="R13" s="45">
        <v>33</v>
      </c>
      <c r="S13" s="85">
        <f t="shared" si="2"/>
        <v>100</v>
      </c>
      <c r="T13" s="45">
        <v>0</v>
      </c>
      <c r="U13" s="85">
        <f t="shared" si="3"/>
        <v>100</v>
      </c>
      <c r="V13" s="45"/>
    </row>
    <row r="14" spans="1:22" ht="14.25" customHeight="1" x14ac:dyDescent="0.3">
      <c r="A14" s="84" t="s">
        <v>228</v>
      </c>
      <c r="B14" s="84" t="s">
        <v>229</v>
      </c>
      <c r="C14" s="84" t="s">
        <v>224</v>
      </c>
      <c r="D14" s="45">
        <v>0</v>
      </c>
      <c r="E14" s="45">
        <v>0</v>
      </c>
      <c r="F14" s="45">
        <v>0</v>
      </c>
      <c r="G14" s="45">
        <v>0</v>
      </c>
      <c r="H14" s="45">
        <v>0</v>
      </c>
      <c r="I14" s="45">
        <v>54</v>
      </c>
      <c r="J14" s="85">
        <f t="shared" si="0"/>
        <v>54</v>
      </c>
      <c r="K14" s="45">
        <v>0</v>
      </c>
      <c r="L14" s="85">
        <f t="shared" si="1"/>
        <v>54</v>
      </c>
      <c r="M14" s="45"/>
      <c r="N14" s="45">
        <v>21</v>
      </c>
      <c r="O14" s="45">
        <v>75</v>
      </c>
      <c r="P14" s="45">
        <v>0</v>
      </c>
      <c r="Q14" s="45">
        <v>0</v>
      </c>
      <c r="R14" s="45">
        <v>134</v>
      </c>
      <c r="S14" s="85">
        <f t="shared" si="2"/>
        <v>230</v>
      </c>
      <c r="T14" s="45">
        <v>0</v>
      </c>
      <c r="U14" s="85">
        <f t="shared" si="3"/>
        <v>230</v>
      </c>
      <c r="V14" s="45"/>
    </row>
    <row r="15" spans="1:22" ht="14.25" customHeight="1" x14ac:dyDescent="0.3">
      <c r="A15" s="84" t="s">
        <v>230</v>
      </c>
      <c r="B15" s="84" t="s">
        <v>231</v>
      </c>
      <c r="C15" s="84" t="s">
        <v>227</v>
      </c>
      <c r="D15" s="45">
        <v>133</v>
      </c>
      <c r="E15" s="45">
        <v>0</v>
      </c>
      <c r="F15" s="45">
        <v>0</v>
      </c>
      <c r="G15" s="45">
        <v>0</v>
      </c>
      <c r="H15" s="45">
        <v>0</v>
      </c>
      <c r="I15" s="45">
        <v>38</v>
      </c>
      <c r="J15" s="85">
        <f t="shared" si="0"/>
        <v>171</v>
      </c>
      <c r="K15" s="45">
        <v>19</v>
      </c>
      <c r="L15" s="85">
        <f t="shared" si="1"/>
        <v>190</v>
      </c>
      <c r="M15" s="45"/>
      <c r="N15" s="45">
        <v>23</v>
      </c>
      <c r="O15" s="45">
        <v>0</v>
      </c>
      <c r="P15" s="45">
        <v>0</v>
      </c>
      <c r="Q15" s="45">
        <v>0</v>
      </c>
      <c r="R15" s="45">
        <v>27</v>
      </c>
      <c r="S15" s="85">
        <f t="shared" si="2"/>
        <v>50</v>
      </c>
      <c r="T15" s="45">
        <v>2</v>
      </c>
      <c r="U15" s="85">
        <f t="shared" si="3"/>
        <v>52</v>
      </c>
      <c r="V15" s="45"/>
    </row>
    <row r="16" spans="1:22" ht="14.25" customHeight="1" x14ac:dyDescent="0.3">
      <c r="A16" s="84" t="s">
        <v>232</v>
      </c>
      <c r="B16" s="84" t="s">
        <v>233</v>
      </c>
      <c r="C16" s="84" t="s">
        <v>224</v>
      </c>
      <c r="D16" s="45">
        <v>0</v>
      </c>
      <c r="E16" s="45">
        <v>0</v>
      </c>
      <c r="F16" s="45">
        <v>0</v>
      </c>
      <c r="G16" s="45">
        <v>0</v>
      </c>
      <c r="H16" s="45">
        <v>0</v>
      </c>
      <c r="I16" s="45">
        <v>10</v>
      </c>
      <c r="J16" s="85">
        <f t="shared" si="0"/>
        <v>10</v>
      </c>
      <c r="K16" s="45">
        <v>0</v>
      </c>
      <c r="L16" s="85">
        <f t="shared" si="1"/>
        <v>10</v>
      </c>
      <c r="M16" s="45"/>
      <c r="N16" s="45">
        <v>5</v>
      </c>
      <c r="O16" s="45">
        <v>19</v>
      </c>
      <c r="P16" s="45">
        <v>0</v>
      </c>
      <c r="Q16" s="45">
        <v>0</v>
      </c>
      <c r="R16" s="45">
        <v>10</v>
      </c>
      <c r="S16" s="85">
        <f t="shared" si="2"/>
        <v>34</v>
      </c>
      <c r="T16" s="45">
        <v>77</v>
      </c>
      <c r="U16" s="85">
        <f t="shared" si="3"/>
        <v>111</v>
      </c>
      <c r="V16" s="45"/>
    </row>
    <row r="17" spans="1:22" ht="14.25" customHeight="1" x14ac:dyDescent="0.3">
      <c r="A17" s="84" t="s">
        <v>234</v>
      </c>
      <c r="B17" s="84" t="s">
        <v>235</v>
      </c>
      <c r="C17" s="84" t="s">
        <v>236</v>
      </c>
      <c r="D17" s="45">
        <v>0</v>
      </c>
      <c r="E17" s="45">
        <v>9</v>
      </c>
      <c r="F17" s="45">
        <v>0</v>
      </c>
      <c r="G17" s="45">
        <v>0</v>
      </c>
      <c r="H17" s="45">
        <v>9</v>
      </c>
      <c r="I17" s="45">
        <v>57</v>
      </c>
      <c r="J17" s="85">
        <f t="shared" si="0"/>
        <v>75</v>
      </c>
      <c r="K17" s="45">
        <v>0</v>
      </c>
      <c r="L17" s="85">
        <f t="shared" si="1"/>
        <v>75</v>
      </c>
      <c r="M17" s="45"/>
      <c r="N17" s="45">
        <v>0</v>
      </c>
      <c r="O17" s="45">
        <v>0</v>
      </c>
      <c r="P17" s="45">
        <v>0</v>
      </c>
      <c r="Q17" s="45">
        <v>0</v>
      </c>
      <c r="R17" s="45">
        <v>9</v>
      </c>
      <c r="S17" s="85">
        <f t="shared" si="2"/>
        <v>9</v>
      </c>
      <c r="T17" s="45">
        <v>0</v>
      </c>
      <c r="U17" s="85">
        <f t="shared" si="3"/>
        <v>9</v>
      </c>
      <c r="V17" s="45"/>
    </row>
    <row r="18" spans="1:22" ht="14.25" customHeight="1" x14ac:dyDescent="0.3">
      <c r="A18" s="84" t="s">
        <v>237</v>
      </c>
      <c r="B18" s="84" t="s">
        <v>238</v>
      </c>
      <c r="C18" s="84" t="s">
        <v>239</v>
      </c>
      <c r="D18" s="45">
        <v>0</v>
      </c>
      <c r="E18" s="45">
        <v>0</v>
      </c>
      <c r="F18" s="45">
        <v>0</v>
      </c>
      <c r="G18" s="45">
        <v>0</v>
      </c>
      <c r="H18" s="45">
        <v>0</v>
      </c>
      <c r="I18" s="45">
        <v>77</v>
      </c>
      <c r="J18" s="85">
        <f t="shared" si="0"/>
        <v>77</v>
      </c>
      <c r="K18" s="45">
        <v>0</v>
      </c>
      <c r="L18" s="85">
        <f t="shared" si="1"/>
        <v>77</v>
      </c>
      <c r="M18" s="45"/>
      <c r="N18" s="45">
        <v>28</v>
      </c>
      <c r="O18" s="45">
        <v>0</v>
      </c>
      <c r="P18" s="45">
        <v>0</v>
      </c>
      <c r="Q18" s="45">
        <v>0</v>
      </c>
      <c r="R18" s="45">
        <v>45</v>
      </c>
      <c r="S18" s="85">
        <f t="shared" si="2"/>
        <v>73</v>
      </c>
      <c r="T18" s="45">
        <v>0</v>
      </c>
      <c r="U18" s="85">
        <f t="shared" si="3"/>
        <v>73</v>
      </c>
      <c r="V18" s="45"/>
    </row>
    <row r="19" spans="1:22" ht="14.25" customHeight="1" x14ac:dyDescent="0.3">
      <c r="A19" s="84" t="s">
        <v>240</v>
      </c>
      <c r="B19" s="84" t="s">
        <v>241</v>
      </c>
      <c r="C19" s="84" t="s">
        <v>236</v>
      </c>
      <c r="D19" s="45">
        <v>0</v>
      </c>
      <c r="E19" s="45">
        <v>87</v>
      </c>
      <c r="F19" s="45">
        <v>0</v>
      </c>
      <c r="G19" s="45">
        <v>0</v>
      </c>
      <c r="H19" s="45">
        <v>45</v>
      </c>
      <c r="I19" s="45">
        <v>0</v>
      </c>
      <c r="J19" s="85">
        <f t="shared" si="0"/>
        <v>132</v>
      </c>
      <c r="K19" s="45">
        <v>35</v>
      </c>
      <c r="L19" s="85">
        <f t="shared" si="1"/>
        <v>167</v>
      </c>
      <c r="M19" s="45"/>
      <c r="N19" s="45">
        <v>0</v>
      </c>
      <c r="O19" s="45">
        <v>0</v>
      </c>
      <c r="P19" s="45">
        <v>0</v>
      </c>
      <c r="Q19" s="45">
        <v>0</v>
      </c>
      <c r="R19" s="45">
        <v>10</v>
      </c>
      <c r="S19" s="85">
        <f t="shared" si="2"/>
        <v>10</v>
      </c>
      <c r="T19" s="45">
        <v>64</v>
      </c>
      <c r="U19" s="85">
        <f t="shared" si="3"/>
        <v>74</v>
      </c>
      <c r="V19" s="45"/>
    </row>
    <row r="20" spans="1:22" ht="14.25" customHeight="1" x14ac:dyDescent="0.3">
      <c r="A20" s="84" t="s">
        <v>242</v>
      </c>
      <c r="B20" s="84" t="s">
        <v>243</v>
      </c>
      <c r="C20" s="84" t="s">
        <v>224</v>
      </c>
      <c r="D20" s="45">
        <v>0</v>
      </c>
      <c r="E20" s="45">
        <v>0</v>
      </c>
      <c r="F20" s="45">
        <v>0</v>
      </c>
      <c r="G20" s="45">
        <v>0</v>
      </c>
      <c r="H20" s="45">
        <v>0</v>
      </c>
      <c r="I20" s="45">
        <v>89</v>
      </c>
      <c r="J20" s="85">
        <f t="shared" si="0"/>
        <v>89</v>
      </c>
      <c r="K20" s="45">
        <v>0</v>
      </c>
      <c r="L20" s="85">
        <f t="shared" si="1"/>
        <v>89</v>
      </c>
      <c r="M20" s="45"/>
      <c r="N20" s="45">
        <v>8</v>
      </c>
      <c r="O20" s="45">
        <v>50</v>
      </c>
      <c r="P20" s="45">
        <v>0</v>
      </c>
      <c r="Q20" s="45">
        <v>0</v>
      </c>
      <c r="R20" s="45">
        <v>36</v>
      </c>
      <c r="S20" s="85">
        <f t="shared" si="2"/>
        <v>94</v>
      </c>
      <c r="T20" s="45">
        <v>0</v>
      </c>
      <c r="U20" s="85">
        <f t="shared" si="3"/>
        <v>94</v>
      </c>
      <c r="V20" s="45"/>
    </row>
    <row r="21" spans="1:22" ht="14.25" customHeight="1" x14ac:dyDescent="0.3">
      <c r="A21" s="84" t="s">
        <v>244</v>
      </c>
      <c r="B21" s="84" t="s">
        <v>245</v>
      </c>
      <c r="C21" s="84" t="s">
        <v>227</v>
      </c>
      <c r="D21" s="45">
        <v>0</v>
      </c>
      <c r="E21" s="45">
        <v>0</v>
      </c>
      <c r="F21" s="45">
        <v>0</v>
      </c>
      <c r="G21" s="45">
        <v>8</v>
      </c>
      <c r="H21" s="45">
        <v>0</v>
      </c>
      <c r="I21" s="45">
        <v>50</v>
      </c>
      <c r="J21" s="85">
        <f t="shared" si="0"/>
        <v>58</v>
      </c>
      <c r="K21" s="45">
        <v>0</v>
      </c>
      <c r="L21" s="85">
        <f t="shared" si="1"/>
        <v>58</v>
      </c>
      <c r="M21" s="45"/>
      <c r="N21" s="45">
        <v>126</v>
      </c>
      <c r="O21" s="45">
        <v>17</v>
      </c>
      <c r="P21" s="45">
        <v>0</v>
      </c>
      <c r="Q21" s="45">
        <v>8</v>
      </c>
      <c r="R21" s="45">
        <v>51</v>
      </c>
      <c r="S21" s="85">
        <f t="shared" si="2"/>
        <v>202</v>
      </c>
      <c r="T21" s="45">
        <v>0</v>
      </c>
      <c r="U21" s="85">
        <f t="shared" si="3"/>
        <v>202</v>
      </c>
      <c r="V21" s="45"/>
    </row>
    <row r="22" spans="1:22" ht="14.25" customHeight="1" x14ac:dyDescent="0.3">
      <c r="A22" s="84" t="s">
        <v>246</v>
      </c>
      <c r="B22" s="84" t="s">
        <v>247</v>
      </c>
      <c r="C22" s="84" t="s">
        <v>248</v>
      </c>
      <c r="D22" s="45">
        <v>0</v>
      </c>
      <c r="E22" s="45">
        <v>10</v>
      </c>
      <c r="F22" s="45">
        <v>0</v>
      </c>
      <c r="G22" s="45">
        <v>0</v>
      </c>
      <c r="H22" s="45">
        <v>0</v>
      </c>
      <c r="I22" s="45">
        <v>0</v>
      </c>
      <c r="J22" s="85">
        <f t="shared" si="0"/>
        <v>10</v>
      </c>
      <c r="K22" s="45">
        <v>0</v>
      </c>
      <c r="L22" s="85">
        <f t="shared" si="1"/>
        <v>10</v>
      </c>
      <c r="M22" s="45"/>
      <c r="N22" s="45">
        <v>0</v>
      </c>
      <c r="O22" s="45">
        <v>0</v>
      </c>
      <c r="P22" s="45">
        <v>0</v>
      </c>
      <c r="Q22" s="45">
        <v>0</v>
      </c>
      <c r="R22" s="45">
        <v>41</v>
      </c>
      <c r="S22" s="85">
        <f t="shared" si="2"/>
        <v>41</v>
      </c>
      <c r="T22" s="45">
        <v>0</v>
      </c>
      <c r="U22" s="85">
        <f t="shared" si="3"/>
        <v>41</v>
      </c>
      <c r="V22" s="45"/>
    </row>
    <row r="23" spans="1:22" ht="14.25" customHeight="1" x14ac:dyDescent="0.3">
      <c r="A23" s="84" t="s">
        <v>249</v>
      </c>
      <c r="B23" s="84" t="s">
        <v>250</v>
      </c>
      <c r="C23" s="84" t="s">
        <v>236</v>
      </c>
      <c r="D23" s="45">
        <v>0</v>
      </c>
      <c r="E23" s="45">
        <v>15</v>
      </c>
      <c r="F23" s="45">
        <v>0</v>
      </c>
      <c r="G23" s="45">
        <v>0</v>
      </c>
      <c r="H23" s="45">
        <v>33</v>
      </c>
      <c r="I23" s="45">
        <v>8</v>
      </c>
      <c r="J23" s="85">
        <f t="shared" si="0"/>
        <v>56</v>
      </c>
      <c r="K23" s="45">
        <v>163</v>
      </c>
      <c r="L23" s="85">
        <f t="shared" si="1"/>
        <v>219</v>
      </c>
      <c r="M23" s="45"/>
      <c r="N23" s="45">
        <v>0</v>
      </c>
      <c r="O23" s="45">
        <v>3</v>
      </c>
      <c r="P23" s="45">
        <v>0</v>
      </c>
      <c r="Q23" s="45">
        <v>0</v>
      </c>
      <c r="R23" s="45">
        <v>5</v>
      </c>
      <c r="S23" s="85">
        <f t="shared" si="2"/>
        <v>8</v>
      </c>
      <c r="T23" s="45">
        <v>64</v>
      </c>
      <c r="U23" s="85">
        <f t="shared" si="3"/>
        <v>72</v>
      </c>
      <c r="V23" s="45"/>
    </row>
    <row r="24" spans="1:22" ht="14.25" customHeight="1" x14ac:dyDescent="0.3">
      <c r="A24" s="84" t="s">
        <v>251</v>
      </c>
      <c r="B24" s="84" t="s">
        <v>252</v>
      </c>
      <c r="C24" s="84" t="s">
        <v>253</v>
      </c>
      <c r="D24" s="45">
        <v>13</v>
      </c>
      <c r="E24" s="45">
        <v>92</v>
      </c>
      <c r="F24" s="45">
        <v>0</v>
      </c>
      <c r="G24" s="45">
        <v>0</v>
      </c>
      <c r="H24" s="45">
        <v>42</v>
      </c>
      <c r="I24" s="45">
        <v>1116</v>
      </c>
      <c r="J24" s="85">
        <f t="shared" si="0"/>
        <v>1263</v>
      </c>
      <c r="K24" s="45">
        <v>292</v>
      </c>
      <c r="L24" s="85">
        <f t="shared" si="1"/>
        <v>1555</v>
      </c>
      <c r="M24" s="45"/>
      <c r="N24" s="45">
        <v>208</v>
      </c>
      <c r="O24" s="45">
        <v>297</v>
      </c>
      <c r="P24" s="45">
        <v>0</v>
      </c>
      <c r="Q24" s="45">
        <v>0</v>
      </c>
      <c r="R24" s="45">
        <v>98</v>
      </c>
      <c r="S24" s="85">
        <f t="shared" si="2"/>
        <v>603</v>
      </c>
      <c r="T24" s="45">
        <v>68</v>
      </c>
      <c r="U24" s="85">
        <f t="shared" si="3"/>
        <v>671</v>
      </c>
      <c r="V24" s="45"/>
    </row>
    <row r="25" spans="1:22" ht="14.25" customHeight="1" x14ac:dyDescent="0.3">
      <c r="A25" s="84" t="s">
        <v>254</v>
      </c>
      <c r="B25" s="84" t="s">
        <v>255</v>
      </c>
      <c r="C25" s="84" t="s">
        <v>227</v>
      </c>
      <c r="D25" s="45">
        <v>0</v>
      </c>
      <c r="E25" s="45">
        <v>0</v>
      </c>
      <c r="F25" s="45">
        <v>0</v>
      </c>
      <c r="G25" s="45">
        <v>0</v>
      </c>
      <c r="H25" s="45">
        <v>0</v>
      </c>
      <c r="I25" s="45">
        <v>89</v>
      </c>
      <c r="J25" s="85">
        <f t="shared" si="0"/>
        <v>89</v>
      </c>
      <c r="K25" s="45">
        <v>0</v>
      </c>
      <c r="L25" s="85">
        <f t="shared" si="1"/>
        <v>89</v>
      </c>
      <c r="M25" s="45"/>
      <c r="N25" s="45">
        <v>11</v>
      </c>
      <c r="O25" s="45">
        <v>25</v>
      </c>
      <c r="P25" s="45">
        <v>0</v>
      </c>
      <c r="Q25" s="45">
        <v>0</v>
      </c>
      <c r="R25" s="45">
        <v>4</v>
      </c>
      <c r="S25" s="85">
        <f t="shared" si="2"/>
        <v>40</v>
      </c>
      <c r="T25" s="45">
        <v>0</v>
      </c>
      <c r="U25" s="85">
        <f t="shared" si="3"/>
        <v>40</v>
      </c>
      <c r="V25" s="45"/>
    </row>
    <row r="26" spans="1:22" ht="14.25" customHeight="1" x14ac:dyDescent="0.3">
      <c r="A26" s="84" t="s">
        <v>256</v>
      </c>
      <c r="B26" s="84" t="s">
        <v>257</v>
      </c>
      <c r="C26" s="84" t="s">
        <v>258</v>
      </c>
      <c r="D26" s="45">
        <v>0</v>
      </c>
      <c r="E26" s="45">
        <v>0</v>
      </c>
      <c r="F26" s="45">
        <v>0</v>
      </c>
      <c r="G26" s="45">
        <v>0</v>
      </c>
      <c r="H26" s="45">
        <v>0</v>
      </c>
      <c r="I26" s="45">
        <v>346</v>
      </c>
      <c r="J26" s="85">
        <f t="shared" si="0"/>
        <v>346</v>
      </c>
      <c r="K26" s="45">
        <v>86</v>
      </c>
      <c r="L26" s="85">
        <f t="shared" si="1"/>
        <v>432</v>
      </c>
      <c r="M26" s="45"/>
      <c r="N26" s="45">
        <v>57</v>
      </c>
      <c r="O26" s="45">
        <v>0</v>
      </c>
      <c r="P26" s="45">
        <v>0</v>
      </c>
      <c r="Q26" s="45">
        <v>0</v>
      </c>
      <c r="R26" s="45">
        <v>20</v>
      </c>
      <c r="S26" s="85">
        <f t="shared" si="2"/>
        <v>77</v>
      </c>
      <c r="T26" s="45">
        <v>119</v>
      </c>
      <c r="U26" s="85">
        <f t="shared" si="3"/>
        <v>196</v>
      </c>
      <c r="V26" s="45"/>
    </row>
    <row r="27" spans="1:22" ht="14.25" customHeight="1" x14ac:dyDescent="0.3">
      <c r="A27" s="84" t="s">
        <v>259</v>
      </c>
      <c r="B27" s="84" t="s">
        <v>260</v>
      </c>
      <c r="C27" s="84" t="s">
        <v>258</v>
      </c>
      <c r="D27" s="45">
        <v>19</v>
      </c>
      <c r="E27" s="45">
        <v>25</v>
      </c>
      <c r="F27" s="45">
        <v>0</v>
      </c>
      <c r="G27" s="45">
        <v>0</v>
      </c>
      <c r="H27" s="45">
        <v>0</v>
      </c>
      <c r="I27" s="45">
        <v>0</v>
      </c>
      <c r="J27" s="85">
        <f t="shared" si="0"/>
        <v>44</v>
      </c>
      <c r="K27" s="45">
        <v>0</v>
      </c>
      <c r="L27" s="85">
        <f t="shared" si="1"/>
        <v>44</v>
      </c>
      <c r="M27" s="45"/>
      <c r="N27" s="45">
        <v>169</v>
      </c>
      <c r="O27" s="45">
        <v>0</v>
      </c>
      <c r="P27" s="45">
        <v>0</v>
      </c>
      <c r="Q27" s="45">
        <v>0</v>
      </c>
      <c r="R27" s="45">
        <v>0</v>
      </c>
      <c r="S27" s="85">
        <f t="shared" si="2"/>
        <v>169</v>
      </c>
      <c r="T27" s="45">
        <v>0</v>
      </c>
      <c r="U27" s="85">
        <f t="shared" si="3"/>
        <v>169</v>
      </c>
      <c r="V27" s="45"/>
    </row>
    <row r="28" spans="1:22" ht="14.25" customHeight="1" x14ac:dyDescent="0.3">
      <c r="A28" s="84" t="s">
        <v>261</v>
      </c>
      <c r="B28" s="84" t="s">
        <v>262</v>
      </c>
      <c r="C28" s="84" t="s">
        <v>227</v>
      </c>
      <c r="D28" s="45">
        <v>43</v>
      </c>
      <c r="E28" s="45">
        <v>0</v>
      </c>
      <c r="F28" s="45">
        <v>0</v>
      </c>
      <c r="G28" s="45">
        <v>0</v>
      </c>
      <c r="H28" s="45">
        <v>0</v>
      </c>
      <c r="I28" s="45">
        <v>57</v>
      </c>
      <c r="J28" s="85">
        <f t="shared" si="0"/>
        <v>100</v>
      </c>
      <c r="K28" s="45">
        <v>62</v>
      </c>
      <c r="L28" s="85">
        <f t="shared" si="1"/>
        <v>162</v>
      </c>
      <c r="M28" s="45"/>
      <c r="N28" s="45">
        <v>13</v>
      </c>
      <c r="O28" s="45">
        <v>0</v>
      </c>
      <c r="P28" s="45">
        <v>0</v>
      </c>
      <c r="Q28" s="45">
        <v>0</v>
      </c>
      <c r="R28" s="45">
        <v>7</v>
      </c>
      <c r="S28" s="85">
        <f t="shared" si="2"/>
        <v>20</v>
      </c>
      <c r="T28" s="45">
        <v>59</v>
      </c>
      <c r="U28" s="85">
        <f t="shared" si="3"/>
        <v>79</v>
      </c>
      <c r="V28" s="45"/>
    </row>
    <row r="29" spans="1:22" ht="14.25" customHeight="1" x14ac:dyDescent="0.3">
      <c r="A29" s="84" t="s">
        <v>263</v>
      </c>
      <c r="B29" s="84" t="s">
        <v>264</v>
      </c>
      <c r="C29" s="84" t="s">
        <v>258</v>
      </c>
      <c r="D29" s="45">
        <v>71</v>
      </c>
      <c r="E29" s="45">
        <v>16</v>
      </c>
      <c r="F29" s="45">
        <v>0</v>
      </c>
      <c r="G29" s="45">
        <v>13</v>
      </c>
      <c r="H29" s="45">
        <v>12</v>
      </c>
      <c r="I29" s="45">
        <v>0</v>
      </c>
      <c r="J29" s="85">
        <f t="shared" si="0"/>
        <v>112</v>
      </c>
      <c r="K29" s="45">
        <v>0</v>
      </c>
      <c r="L29" s="85">
        <f t="shared" si="1"/>
        <v>112</v>
      </c>
      <c r="M29" s="45"/>
      <c r="N29" s="45">
        <v>164</v>
      </c>
      <c r="O29" s="45">
        <v>0</v>
      </c>
      <c r="P29" s="45">
        <v>0</v>
      </c>
      <c r="Q29" s="45">
        <v>52</v>
      </c>
      <c r="R29" s="45">
        <v>82</v>
      </c>
      <c r="S29" s="85">
        <f t="shared" si="2"/>
        <v>298</v>
      </c>
      <c r="T29" s="45">
        <v>0</v>
      </c>
      <c r="U29" s="85">
        <f t="shared" si="3"/>
        <v>298</v>
      </c>
      <c r="V29" s="45"/>
    </row>
    <row r="30" spans="1:22" ht="14.25" customHeight="1" x14ac:dyDescent="0.3">
      <c r="A30" s="84" t="s">
        <v>265</v>
      </c>
      <c r="B30" s="84" t="s">
        <v>266</v>
      </c>
      <c r="C30" s="84" t="s">
        <v>227</v>
      </c>
      <c r="D30" s="45">
        <v>0</v>
      </c>
      <c r="E30" s="45">
        <v>0</v>
      </c>
      <c r="F30" s="45">
        <v>0</v>
      </c>
      <c r="G30" s="45">
        <v>0</v>
      </c>
      <c r="H30" s="45">
        <v>0</v>
      </c>
      <c r="I30" s="45">
        <v>64</v>
      </c>
      <c r="J30" s="85">
        <f t="shared" si="0"/>
        <v>64</v>
      </c>
      <c r="K30" s="45">
        <v>0</v>
      </c>
      <c r="L30" s="85">
        <f t="shared" si="1"/>
        <v>64</v>
      </c>
      <c r="M30" s="45"/>
      <c r="N30" s="45">
        <v>0</v>
      </c>
      <c r="O30" s="45">
        <v>42</v>
      </c>
      <c r="P30" s="45">
        <v>0</v>
      </c>
      <c r="Q30" s="45">
        <v>22</v>
      </c>
      <c r="R30" s="45">
        <v>37</v>
      </c>
      <c r="S30" s="85">
        <f t="shared" si="2"/>
        <v>101</v>
      </c>
      <c r="T30" s="45">
        <v>0</v>
      </c>
      <c r="U30" s="85">
        <f t="shared" si="3"/>
        <v>101</v>
      </c>
      <c r="V30" s="45"/>
    </row>
    <row r="31" spans="1:22" ht="14.25" customHeight="1" x14ac:dyDescent="0.3">
      <c r="A31" s="84" t="s">
        <v>267</v>
      </c>
      <c r="B31" s="84" t="s">
        <v>268</v>
      </c>
      <c r="C31" s="84" t="s">
        <v>248</v>
      </c>
      <c r="D31" s="45">
        <v>0</v>
      </c>
      <c r="E31" s="45">
        <v>97</v>
      </c>
      <c r="F31" s="45">
        <v>0</v>
      </c>
      <c r="G31" s="45">
        <v>0</v>
      </c>
      <c r="H31" s="45">
        <v>0</v>
      </c>
      <c r="I31" s="45">
        <v>39</v>
      </c>
      <c r="J31" s="85">
        <f t="shared" si="0"/>
        <v>136</v>
      </c>
      <c r="K31" s="45">
        <v>0</v>
      </c>
      <c r="L31" s="85">
        <f t="shared" si="1"/>
        <v>136</v>
      </c>
      <c r="M31" s="45"/>
      <c r="N31" s="45">
        <v>16</v>
      </c>
      <c r="O31" s="45">
        <v>0</v>
      </c>
      <c r="P31" s="45">
        <v>0</v>
      </c>
      <c r="Q31" s="45">
        <v>0</v>
      </c>
      <c r="R31" s="45">
        <v>28</v>
      </c>
      <c r="S31" s="85">
        <f t="shared" si="2"/>
        <v>44</v>
      </c>
      <c r="T31" s="45">
        <v>0</v>
      </c>
      <c r="U31" s="85">
        <f t="shared" si="3"/>
        <v>44</v>
      </c>
      <c r="V31" s="45"/>
    </row>
    <row r="32" spans="1:22" ht="14.25" customHeight="1" x14ac:dyDescent="0.3">
      <c r="A32" s="84" t="s">
        <v>269</v>
      </c>
      <c r="B32" s="84" t="s">
        <v>270</v>
      </c>
      <c r="C32" s="84" t="s">
        <v>224</v>
      </c>
      <c r="D32" s="45">
        <v>0</v>
      </c>
      <c r="E32" s="45">
        <v>25</v>
      </c>
      <c r="F32" s="45">
        <v>0</v>
      </c>
      <c r="G32" s="45">
        <v>0</v>
      </c>
      <c r="H32" s="45">
        <v>0</v>
      </c>
      <c r="I32" s="45">
        <v>39</v>
      </c>
      <c r="J32" s="85">
        <f t="shared" si="0"/>
        <v>64</v>
      </c>
      <c r="K32" s="45">
        <v>0</v>
      </c>
      <c r="L32" s="85">
        <f t="shared" si="1"/>
        <v>64</v>
      </c>
      <c r="M32" s="45"/>
      <c r="N32" s="45">
        <v>13</v>
      </c>
      <c r="O32" s="45">
        <v>0</v>
      </c>
      <c r="P32" s="45">
        <v>0</v>
      </c>
      <c r="Q32" s="45">
        <v>0</v>
      </c>
      <c r="R32" s="45">
        <v>11</v>
      </c>
      <c r="S32" s="85">
        <f t="shared" si="2"/>
        <v>24</v>
      </c>
      <c r="T32" s="45">
        <v>39</v>
      </c>
      <c r="U32" s="85">
        <f t="shared" si="3"/>
        <v>63</v>
      </c>
      <c r="V32" s="45"/>
    </row>
    <row r="33" spans="1:22" ht="14.25" customHeight="1" x14ac:dyDescent="0.3">
      <c r="A33" s="84" t="s">
        <v>271</v>
      </c>
      <c r="B33" s="84" t="s">
        <v>272</v>
      </c>
      <c r="C33" s="84" t="s">
        <v>239</v>
      </c>
      <c r="D33" s="45">
        <v>0</v>
      </c>
      <c r="E33" s="45">
        <v>124</v>
      </c>
      <c r="F33" s="45">
        <v>0</v>
      </c>
      <c r="G33" s="45">
        <v>0</v>
      </c>
      <c r="H33" s="45">
        <v>3</v>
      </c>
      <c r="I33" s="45">
        <v>241</v>
      </c>
      <c r="J33" s="85">
        <f t="shared" si="0"/>
        <v>368</v>
      </c>
      <c r="K33" s="45">
        <v>0</v>
      </c>
      <c r="L33" s="85">
        <f t="shared" si="1"/>
        <v>368</v>
      </c>
      <c r="M33" s="45"/>
      <c r="N33" s="45">
        <v>200</v>
      </c>
      <c r="O33" s="45">
        <v>98</v>
      </c>
      <c r="P33" s="45">
        <v>0</v>
      </c>
      <c r="Q33" s="45">
        <v>45</v>
      </c>
      <c r="R33" s="45">
        <v>104</v>
      </c>
      <c r="S33" s="85">
        <f t="shared" si="2"/>
        <v>447</v>
      </c>
      <c r="T33" s="45">
        <v>2</v>
      </c>
      <c r="U33" s="85">
        <f t="shared" si="3"/>
        <v>449</v>
      </c>
      <c r="V33" s="45"/>
    </row>
    <row r="34" spans="1:22" ht="14.25" customHeight="1" x14ac:dyDescent="0.3">
      <c r="A34" s="84" t="s">
        <v>273</v>
      </c>
      <c r="B34" s="84" t="s">
        <v>274</v>
      </c>
      <c r="C34" s="84" t="s">
        <v>236</v>
      </c>
      <c r="D34" s="45">
        <v>0</v>
      </c>
      <c r="E34" s="45">
        <v>0</v>
      </c>
      <c r="F34" s="45">
        <v>0</v>
      </c>
      <c r="G34" s="45">
        <v>0</v>
      </c>
      <c r="H34" s="45">
        <v>0</v>
      </c>
      <c r="I34" s="45">
        <v>0</v>
      </c>
      <c r="J34" s="85">
        <f t="shared" si="0"/>
        <v>0</v>
      </c>
      <c r="K34" s="45">
        <v>22</v>
      </c>
      <c r="L34" s="85">
        <f t="shared" si="1"/>
        <v>22</v>
      </c>
      <c r="M34" s="45"/>
      <c r="N34" s="45">
        <v>0</v>
      </c>
      <c r="O34" s="45">
        <v>4</v>
      </c>
      <c r="P34" s="45">
        <v>0</v>
      </c>
      <c r="Q34" s="45">
        <v>0</v>
      </c>
      <c r="R34" s="45">
        <v>38</v>
      </c>
      <c r="S34" s="85">
        <f t="shared" si="2"/>
        <v>42</v>
      </c>
      <c r="T34" s="45">
        <v>0</v>
      </c>
      <c r="U34" s="85">
        <f t="shared" si="3"/>
        <v>42</v>
      </c>
      <c r="V34" s="45"/>
    </row>
    <row r="35" spans="1:22" ht="14.25" customHeight="1" x14ac:dyDescent="0.3">
      <c r="A35" s="84" t="s">
        <v>275</v>
      </c>
      <c r="B35" s="84" t="s">
        <v>276</v>
      </c>
      <c r="C35" s="84" t="s">
        <v>236</v>
      </c>
      <c r="D35" s="45">
        <v>0</v>
      </c>
      <c r="E35" s="45">
        <v>0</v>
      </c>
      <c r="F35" s="45">
        <v>0</v>
      </c>
      <c r="G35" s="45">
        <v>0</v>
      </c>
      <c r="H35" s="45">
        <v>7</v>
      </c>
      <c r="I35" s="45">
        <v>169</v>
      </c>
      <c r="J35" s="85">
        <f t="shared" si="0"/>
        <v>176</v>
      </c>
      <c r="K35" s="45">
        <v>0</v>
      </c>
      <c r="L35" s="85">
        <f t="shared" si="1"/>
        <v>176</v>
      </c>
      <c r="M35" s="45"/>
      <c r="N35" s="45">
        <v>86</v>
      </c>
      <c r="O35" s="45">
        <v>7</v>
      </c>
      <c r="P35" s="45">
        <v>0</v>
      </c>
      <c r="Q35" s="45">
        <v>0</v>
      </c>
      <c r="R35" s="45">
        <v>110</v>
      </c>
      <c r="S35" s="85">
        <f t="shared" si="2"/>
        <v>203</v>
      </c>
      <c r="T35" s="45">
        <v>0</v>
      </c>
      <c r="U35" s="85">
        <f t="shared" si="3"/>
        <v>203</v>
      </c>
      <c r="V35" s="45"/>
    </row>
    <row r="36" spans="1:22" ht="14.25" customHeight="1" x14ac:dyDescent="0.3">
      <c r="A36" s="84" t="s">
        <v>277</v>
      </c>
      <c r="B36" s="84" t="s">
        <v>278</v>
      </c>
      <c r="C36" s="84" t="s">
        <v>224</v>
      </c>
      <c r="D36" s="45">
        <v>0</v>
      </c>
      <c r="E36" s="45">
        <v>28</v>
      </c>
      <c r="F36" s="45">
        <v>0</v>
      </c>
      <c r="G36" s="45">
        <v>0</v>
      </c>
      <c r="H36" s="45">
        <v>0</v>
      </c>
      <c r="I36" s="45">
        <v>0</v>
      </c>
      <c r="J36" s="85">
        <f t="shared" si="0"/>
        <v>28</v>
      </c>
      <c r="K36" s="45">
        <v>0</v>
      </c>
      <c r="L36" s="85">
        <f t="shared" si="1"/>
        <v>28</v>
      </c>
      <c r="M36" s="45"/>
      <c r="N36" s="45">
        <v>26</v>
      </c>
      <c r="O36" s="45">
        <v>0</v>
      </c>
      <c r="P36" s="45">
        <v>0</v>
      </c>
      <c r="Q36" s="45">
        <v>0</v>
      </c>
      <c r="R36" s="45">
        <v>83</v>
      </c>
      <c r="S36" s="85">
        <f t="shared" si="2"/>
        <v>109</v>
      </c>
      <c r="T36" s="45">
        <v>37</v>
      </c>
      <c r="U36" s="85">
        <f t="shared" si="3"/>
        <v>146</v>
      </c>
      <c r="V36" s="45"/>
    </row>
    <row r="37" spans="1:22" ht="14.25" customHeight="1" x14ac:dyDescent="0.3">
      <c r="A37" s="84" t="s">
        <v>279</v>
      </c>
      <c r="B37" s="84" t="s">
        <v>280</v>
      </c>
      <c r="C37" s="84" t="s">
        <v>248</v>
      </c>
      <c r="D37" s="45">
        <v>0</v>
      </c>
      <c r="E37" s="45">
        <v>199</v>
      </c>
      <c r="F37" s="45">
        <v>0</v>
      </c>
      <c r="G37" s="45">
        <v>0</v>
      </c>
      <c r="H37" s="45">
        <v>90</v>
      </c>
      <c r="I37" s="45">
        <v>86</v>
      </c>
      <c r="J37" s="85">
        <f t="shared" si="0"/>
        <v>375</v>
      </c>
      <c r="K37" s="45">
        <v>0</v>
      </c>
      <c r="L37" s="85">
        <f t="shared" si="1"/>
        <v>375</v>
      </c>
      <c r="M37" s="45"/>
      <c r="N37" s="45">
        <v>34</v>
      </c>
      <c r="O37" s="45">
        <v>139</v>
      </c>
      <c r="P37" s="45">
        <v>25</v>
      </c>
      <c r="Q37" s="45">
        <v>0</v>
      </c>
      <c r="R37" s="45">
        <v>110</v>
      </c>
      <c r="S37" s="85">
        <f t="shared" si="2"/>
        <v>308</v>
      </c>
      <c r="T37" s="45">
        <v>0</v>
      </c>
      <c r="U37" s="85">
        <f t="shared" si="3"/>
        <v>308</v>
      </c>
      <c r="V37" s="45"/>
    </row>
    <row r="38" spans="1:22" ht="14.25" customHeight="1" x14ac:dyDescent="0.3">
      <c r="A38" s="84" t="s">
        <v>281</v>
      </c>
      <c r="B38" s="84" t="s">
        <v>282</v>
      </c>
      <c r="C38" s="84" t="s">
        <v>236</v>
      </c>
      <c r="D38" s="45">
        <v>0</v>
      </c>
      <c r="E38" s="45">
        <v>0</v>
      </c>
      <c r="F38" s="45">
        <v>0</v>
      </c>
      <c r="G38" s="45">
        <v>0</v>
      </c>
      <c r="H38" s="45">
        <v>0</v>
      </c>
      <c r="I38" s="45">
        <v>11</v>
      </c>
      <c r="J38" s="85">
        <f t="shared" si="0"/>
        <v>11</v>
      </c>
      <c r="K38" s="45">
        <v>0</v>
      </c>
      <c r="L38" s="85">
        <f t="shared" si="1"/>
        <v>11</v>
      </c>
      <c r="M38" s="45"/>
      <c r="N38" s="45">
        <v>0</v>
      </c>
      <c r="O38" s="45">
        <v>41</v>
      </c>
      <c r="P38" s="45">
        <v>0</v>
      </c>
      <c r="Q38" s="45">
        <v>0</v>
      </c>
      <c r="R38" s="45">
        <v>71</v>
      </c>
      <c r="S38" s="85">
        <f t="shared" si="2"/>
        <v>112</v>
      </c>
      <c r="T38" s="45">
        <v>0</v>
      </c>
      <c r="U38" s="85">
        <f t="shared" si="3"/>
        <v>112</v>
      </c>
      <c r="V38" s="45"/>
    </row>
    <row r="39" spans="1:22" ht="14.25" customHeight="1" x14ac:dyDescent="0.3">
      <c r="A39" s="84" t="s">
        <v>283</v>
      </c>
      <c r="B39" s="84" t="s">
        <v>284</v>
      </c>
      <c r="C39" s="84" t="s">
        <v>236</v>
      </c>
      <c r="D39" s="45">
        <v>6</v>
      </c>
      <c r="E39" s="45">
        <v>0</v>
      </c>
      <c r="F39" s="45">
        <v>0</v>
      </c>
      <c r="G39" s="45">
        <v>0</v>
      </c>
      <c r="H39" s="45">
        <v>0</v>
      </c>
      <c r="I39" s="45">
        <v>0</v>
      </c>
      <c r="J39" s="85">
        <f t="shared" si="0"/>
        <v>6</v>
      </c>
      <c r="K39" s="45">
        <v>0</v>
      </c>
      <c r="L39" s="85">
        <f t="shared" si="1"/>
        <v>6</v>
      </c>
      <c r="M39" s="45"/>
      <c r="N39" s="45">
        <v>0</v>
      </c>
      <c r="O39" s="45">
        <v>0</v>
      </c>
      <c r="P39" s="45">
        <v>0</v>
      </c>
      <c r="Q39" s="45">
        <v>0</v>
      </c>
      <c r="R39" s="45">
        <v>0</v>
      </c>
      <c r="S39" s="85">
        <f t="shared" si="2"/>
        <v>0</v>
      </c>
      <c r="T39" s="45">
        <v>0</v>
      </c>
      <c r="U39" s="85">
        <f t="shared" si="3"/>
        <v>0</v>
      </c>
      <c r="V39" s="45"/>
    </row>
    <row r="40" spans="1:22" ht="14.25" customHeight="1" x14ac:dyDescent="0.3">
      <c r="A40" s="84" t="s">
        <v>285</v>
      </c>
      <c r="B40" s="84" t="s">
        <v>286</v>
      </c>
      <c r="C40" s="84" t="s">
        <v>227</v>
      </c>
      <c r="D40" s="45">
        <v>0</v>
      </c>
      <c r="E40" s="45">
        <v>25</v>
      </c>
      <c r="F40" s="45">
        <v>0</v>
      </c>
      <c r="G40" s="45">
        <v>0</v>
      </c>
      <c r="H40" s="45">
        <v>0</v>
      </c>
      <c r="I40" s="45">
        <v>319</v>
      </c>
      <c r="J40" s="85">
        <f t="shared" si="0"/>
        <v>344</v>
      </c>
      <c r="K40" s="45">
        <v>0</v>
      </c>
      <c r="L40" s="85">
        <f t="shared" si="1"/>
        <v>344</v>
      </c>
      <c r="M40" s="45"/>
      <c r="N40" s="45">
        <v>19</v>
      </c>
      <c r="O40" s="45">
        <v>2</v>
      </c>
      <c r="P40" s="45">
        <v>0</v>
      </c>
      <c r="Q40" s="45">
        <v>0</v>
      </c>
      <c r="R40" s="45">
        <v>5</v>
      </c>
      <c r="S40" s="85">
        <f t="shared" si="2"/>
        <v>26</v>
      </c>
      <c r="T40" s="45">
        <v>0</v>
      </c>
      <c r="U40" s="85">
        <f t="shared" si="3"/>
        <v>26</v>
      </c>
      <c r="V40" s="45"/>
    </row>
    <row r="41" spans="1:22" ht="14.25" customHeight="1" x14ac:dyDescent="0.3">
      <c r="A41" s="84" t="s">
        <v>287</v>
      </c>
      <c r="B41" s="84" t="s">
        <v>288</v>
      </c>
      <c r="C41" s="84" t="s">
        <v>224</v>
      </c>
      <c r="D41" s="45">
        <v>4</v>
      </c>
      <c r="E41" s="45">
        <v>0</v>
      </c>
      <c r="F41" s="45">
        <v>0</v>
      </c>
      <c r="G41" s="45">
        <v>0</v>
      </c>
      <c r="H41" s="45">
        <v>6</v>
      </c>
      <c r="I41" s="45">
        <v>8</v>
      </c>
      <c r="J41" s="85">
        <f t="shared" si="0"/>
        <v>18</v>
      </c>
      <c r="K41" s="45">
        <v>8</v>
      </c>
      <c r="L41" s="85">
        <f t="shared" si="1"/>
        <v>26</v>
      </c>
      <c r="M41" s="45"/>
      <c r="N41" s="45">
        <v>24</v>
      </c>
      <c r="O41" s="45">
        <v>26</v>
      </c>
      <c r="P41" s="45">
        <v>0</v>
      </c>
      <c r="Q41" s="45">
        <v>0</v>
      </c>
      <c r="R41" s="45">
        <v>36</v>
      </c>
      <c r="S41" s="85">
        <f t="shared" si="2"/>
        <v>86</v>
      </c>
      <c r="T41" s="45">
        <v>13</v>
      </c>
      <c r="U41" s="85">
        <f t="shared" si="3"/>
        <v>99</v>
      </c>
      <c r="V41" s="45"/>
    </row>
    <row r="42" spans="1:22" ht="14.25" customHeight="1" x14ac:dyDescent="0.3">
      <c r="A42" s="84" t="s">
        <v>289</v>
      </c>
      <c r="B42" s="84" t="s">
        <v>290</v>
      </c>
      <c r="C42" s="84" t="s">
        <v>258</v>
      </c>
      <c r="D42" s="45">
        <v>14</v>
      </c>
      <c r="E42" s="45">
        <v>32</v>
      </c>
      <c r="F42" s="45">
        <v>0</v>
      </c>
      <c r="G42" s="45">
        <v>0</v>
      </c>
      <c r="H42" s="45">
        <v>0</v>
      </c>
      <c r="I42" s="45">
        <v>0</v>
      </c>
      <c r="J42" s="85">
        <f t="shared" si="0"/>
        <v>46</v>
      </c>
      <c r="K42" s="45">
        <v>0</v>
      </c>
      <c r="L42" s="85">
        <f t="shared" si="1"/>
        <v>46</v>
      </c>
      <c r="M42" s="45"/>
      <c r="N42" s="45">
        <v>69</v>
      </c>
      <c r="O42" s="45">
        <v>0</v>
      </c>
      <c r="P42" s="45">
        <v>0</v>
      </c>
      <c r="Q42" s="45">
        <v>0</v>
      </c>
      <c r="R42" s="45">
        <v>0</v>
      </c>
      <c r="S42" s="85">
        <f t="shared" si="2"/>
        <v>69</v>
      </c>
      <c r="T42" s="45">
        <v>36</v>
      </c>
      <c r="U42" s="85">
        <f t="shared" si="3"/>
        <v>105</v>
      </c>
      <c r="V42" s="45"/>
    </row>
    <row r="43" spans="1:22" ht="14.25" customHeight="1" x14ac:dyDescent="0.3">
      <c r="A43" s="84" t="s">
        <v>291</v>
      </c>
      <c r="B43" s="84" t="s">
        <v>292</v>
      </c>
      <c r="C43" s="84" t="s">
        <v>258</v>
      </c>
      <c r="D43" s="45">
        <v>0</v>
      </c>
      <c r="E43" s="45">
        <v>60</v>
      </c>
      <c r="F43" s="45">
        <v>0</v>
      </c>
      <c r="G43" s="45">
        <v>0</v>
      </c>
      <c r="H43" s="45">
        <v>4</v>
      </c>
      <c r="I43" s="45">
        <v>43</v>
      </c>
      <c r="J43" s="85">
        <f t="shared" si="0"/>
        <v>107</v>
      </c>
      <c r="K43" s="45">
        <v>0</v>
      </c>
      <c r="L43" s="85">
        <f t="shared" si="1"/>
        <v>107</v>
      </c>
      <c r="M43" s="45"/>
      <c r="N43" s="45">
        <v>7</v>
      </c>
      <c r="O43" s="45">
        <v>20</v>
      </c>
      <c r="P43" s="45">
        <v>0</v>
      </c>
      <c r="Q43" s="45">
        <v>0</v>
      </c>
      <c r="R43" s="45">
        <v>0</v>
      </c>
      <c r="S43" s="85">
        <f t="shared" si="2"/>
        <v>27</v>
      </c>
      <c r="T43" s="45">
        <v>79</v>
      </c>
      <c r="U43" s="85">
        <f t="shared" si="3"/>
        <v>106</v>
      </c>
      <c r="V43" s="45"/>
    </row>
    <row r="44" spans="1:22" ht="14.25" customHeight="1" x14ac:dyDescent="0.3">
      <c r="A44" s="84" t="s">
        <v>293</v>
      </c>
      <c r="B44" s="84" t="s">
        <v>294</v>
      </c>
      <c r="C44" s="84" t="s">
        <v>239</v>
      </c>
      <c r="D44" s="45">
        <v>1</v>
      </c>
      <c r="E44" s="45">
        <v>20</v>
      </c>
      <c r="F44" s="45">
        <v>0</v>
      </c>
      <c r="G44" s="45">
        <v>0</v>
      </c>
      <c r="H44" s="45">
        <v>0</v>
      </c>
      <c r="I44" s="45">
        <v>0</v>
      </c>
      <c r="J44" s="85">
        <f t="shared" si="0"/>
        <v>21</v>
      </c>
      <c r="K44" s="45">
        <v>10</v>
      </c>
      <c r="L44" s="85">
        <f t="shared" si="1"/>
        <v>31</v>
      </c>
      <c r="M44" s="45"/>
      <c r="N44" s="45">
        <v>68</v>
      </c>
      <c r="O44" s="45">
        <v>1</v>
      </c>
      <c r="P44" s="45">
        <v>0</v>
      </c>
      <c r="Q44" s="45">
        <v>18</v>
      </c>
      <c r="R44" s="45">
        <v>45</v>
      </c>
      <c r="S44" s="85">
        <f t="shared" si="2"/>
        <v>132</v>
      </c>
      <c r="T44" s="45">
        <v>5</v>
      </c>
      <c r="U44" s="85">
        <f t="shared" si="3"/>
        <v>137</v>
      </c>
      <c r="V44" s="45"/>
    </row>
    <row r="45" spans="1:22" ht="14.25" customHeight="1" x14ac:dyDescent="0.3">
      <c r="A45" s="84" t="s">
        <v>295</v>
      </c>
      <c r="B45" s="84" t="s">
        <v>296</v>
      </c>
      <c r="C45" s="84" t="s">
        <v>236</v>
      </c>
      <c r="D45" s="45">
        <v>31</v>
      </c>
      <c r="E45" s="45">
        <v>23</v>
      </c>
      <c r="F45" s="45">
        <v>0</v>
      </c>
      <c r="G45" s="45">
        <v>0</v>
      </c>
      <c r="H45" s="45">
        <v>0</v>
      </c>
      <c r="I45" s="45">
        <v>178</v>
      </c>
      <c r="J45" s="85">
        <f t="shared" si="0"/>
        <v>232</v>
      </c>
      <c r="K45" s="45">
        <v>0</v>
      </c>
      <c r="L45" s="85">
        <f t="shared" si="1"/>
        <v>232</v>
      </c>
      <c r="M45" s="45"/>
      <c r="N45" s="45">
        <v>30</v>
      </c>
      <c r="O45" s="45">
        <v>32</v>
      </c>
      <c r="P45" s="45">
        <v>0</v>
      </c>
      <c r="Q45" s="45">
        <v>0</v>
      </c>
      <c r="R45" s="45">
        <v>8</v>
      </c>
      <c r="S45" s="85">
        <f t="shared" si="2"/>
        <v>70</v>
      </c>
      <c r="T45" s="45">
        <v>6</v>
      </c>
      <c r="U45" s="85">
        <f t="shared" si="3"/>
        <v>76</v>
      </c>
      <c r="V45" s="45"/>
    </row>
    <row r="46" spans="1:22" ht="14.25" customHeight="1" x14ac:dyDescent="0.3">
      <c r="A46" s="84" t="s">
        <v>297</v>
      </c>
      <c r="B46" s="84" t="s">
        <v>298</v>
      </c>
      <c r="C46" s="84" t="s">
        <v>253</v>
      </c>
      <c r="D46" s="45">
        <v>0</v>
      </c>
      <c r="E46" s="45">
        <v>0</v>
      </c>
      <c r="F46" s="45">
        <v>0</v>
      </c>
      <c r="G46" s="45">
        <v>0</v>
      </c>
      <c r="H46" s="45">
        <v>0</v>
      </c>
      <c r="I46" s="45">
        <v>0</v>
      </c>
      <c r="J46" s="85">
        <f t="shared" si="0"/>
        <v>0</v>
      </c>
      <c r="K46" s="45">
        <v>0</v>
      </c>
      <c r="L46" s="85">
        <f t="shared" si="1"/>
        <v>0</v>
      </c>
      <c r="M46" s="45"/>
      <c r="N46" s="45">
        <v>45</v>
      </c>
      <c r="O46" s="45">
        <v>0</v>
      </c>
      <c r="P46" s="45">
        <v>0</v>
      </c>
      <c r="Q46" s="45">
        <v>0</v>
      </c>
      <c r="R46" s="45">
        <v>15</v>
      </c>
      <c r="S46" s="85">
        <f t="shared" si="2"/>
        <v>60</v>
      </c>
      <c r="T46" s="45">
        <v>0</v>
      </c>
      <c r="U46" s="85">
        <f t="shared" si="3"/>
        <v>60</v>
      </c>
      <c r="V46" s="45"/>
    </row>
    <row r="47" spans="1:22" ht="14.25" customHeight="1" x14ac:dyDescent="0.3">
      <c r="A47" t="s">
        <v>299</v>
      </c>
      <c r="B47" t="s">
        <v>300</v>
      </c>
      <c r="C47" s="84" t="s">
        <v>224</v>
      </c>
      <c r="D47" s="45">
        <v>0</v>
      </c>
      <c r="E47" s="45">
        <v>0</v>
      </c>
      <c r="F47" s="45">
        <v>0</v>
      </c>
      <c r="G47" s="45">
        <v>0</v>
      </c>
      <c r="H47" s="45">
        <v>0</v>
      </c>
      <c r="I47" s="45">
        <v>0</v>
      </c>
      <c r="J47" s="85">
        <f t="shared" si="0"/>
        <v>0</v>
      </c>
      <c r="K47" s="45">
        <v>0</v>
      </c>
      <c r="L47" s="85">
        <f t="shared" si="1"/>
        <v>0</v>
      </c>
      <c r="M47" s="45"/>
      <c r="N47" s="45">
        <v>11</v>
      </c>
      <c r="O47" s="45">
        <v>0</v>
      </c>
      <c r="P47" s="45">
        <v>0</v>
      </c>
      <c r="Q47" s="45">
        <v>0</v>
      </c>
      <c r="R47" s="45">
        <v>0</v>
      </c>
      <c r="S47" s="85">
        <f t="shared" si="2"/>
        <v>11</v>
      </c>
      <c r="T47" s="45">
        <v>0</v>
      </c>
      <c r="U47" s="85">
        <f t="shared" si="3"/>
        <v>11</v>
      </c>
      <c r="V47" s="45"/>
    </row>
    <row r="48" spans="1:22" ht="14.25" customHeight="1" x14ac:dyDescent="0.3">
      <c r="A48" t="s">
        <v>301</v>
      </c>
      <c r="B48" t="s">
        <v>302</v>
      </c>
      <c r="C48" s="84" t="s">
        <v>224</v>
      </c>
      <c r="D48" s="45">
        <v>0</v>
      </c>
      <c r="E48" s="45">
        <v>0</v>
      </c>
      <c r="F48" s="45">
        <v>0</v>
      </c>
      <c r="G48" s="45">
        <v>0</v>
      </c>
      <c r="H48" s="45">
        <v>0</v>
      </c>
      <c r="I48" s="45">
        <v>16</v>
      </c>
      <c r="J48" s="85">
        <f t="shared" si="0"/>
        <v>16</v>
      </c>
      <c r="K48" s="45">
        <v>0</v>
      </c>
      <c r="L48" s="85">
        <f t="shared" si="1"/>
        <v>16</v>
      </c>
      <c r="M48" s="45"/>
      <c r="N48" s="45">
        <v>0</v>
      </c>
      <c r="O48" s="45">
        <v>0</v>
      </c>
      <c r="P48" s="45">
        <v>0</v>
      </c>
      <c r="Q48" s="45">
        <v>0</v>
      </c>
      <c r="R48" s="45">
        <v>16</v>
      </c>
      <c r="S48" s="85">
        <f t="shared" si="2"/>
        <v>16</v>
      </c>
      <c r="T48" s="45">
        <v>9</v>
      </c>
      <c r="U48" s="85">
        <f t="shared" si="3"/>
        <v>25</v>
      </c>
      <c r="V48" s="45"/>
    </row>
    <row r="49" spans="1:22" ht="14.25" customHeight="1" x14ac:dyDescent="0.3">
      <c r="A49" t="s">
        <v>303</v>
      </c>
      <c r="B49" t="s">
        <v>304</v>
      </c>
      <c r="C49" s="84" t="s">
        <v>224</v>
      </c>
      <c r="D49" s="45">
        <v>0</v>
      </c>
      <c r="E49" s="45">
        <v>0</v>
      </c>
      <c r="F49" s="45">
        <v>0</v>
      </c>
      <c r="G49" s="45">
        <v>0</v>
      </c>
      <c r="H49" s="45">
        <v>0</v>
      </c>
      <c r="I49" s="45">
        <v>0</v>
      </c>
      <c r="J49" s="85">
        <f t="shared" si="0"/>
        <v>0</v>
      </c>
      <c r="K49" s="45">
        <v>0</v>
      </c>
      <c r="L49" s="85">
        <f t="shared" si="1"/>
        <v>0</v>
      </c>
      <c r="M49" s="45"/>
      <c r="N49" s="45">
        <v>26</v>
      </c>
      <c r="O49" s="45">
        <v>0</v>
      </c>
      <c r="P49" s="45">
        <v>0</v>
      </c>
      <c r="Q49" s="45">
        <v>0</v>
      </c>
      <c r="R49" s="45">
        <v>0</v>
      </c>
      <c r="S49" s="85">
        <f t="shared" si="2"/>
        <v>26</v>
      </c>
      <c r="T49" s="45">
        <v>0</v>
      </c>
      <c r="U49" s="85">
        <f t="shared" si="3"/>
        <v>26</v>
      </c>
      <c r="V49" s="45"/>
    </row>
    <row r="50" spans="1:22" ht="14.25" customHeight="1" x14ac:dyDescent="0.3">
      <c r="A50" t="s">
        <v>305</v>
      </c>
      <c r="B50" t="s">
        <v>306</v>
      </c>
      <c r="C50" s="84" t="s">
        <v>224</v>
      </c>
      <c r="D50" s="45">
        <v>0</v>
      </c>
      <c r="E50" s="45">
        <v>0</v>
      </c>
      <c r="F50" s="45">
        <v>0</v>
      </c>
      <c r="G50" s="45">
        <v>0</v>
      </c>
      <c r="H50" s="45">
        <v>0</v>
      </c>
      <c r="I50" s="45">
        <v>0</v>
      </c>
      <c r="J50" s="85">
        <f t="shared" si="0"/>
        <v>0</v>
      </c>
      <c r="K50" s="45">
        <v>0</v>
      </c>
      <c r="L50" s="85">
        <f t="shared" si="1"/>
        <v>0</v>
      </c>
      <c r="M50" s="45"/>
      <c r="N50" s="45">
        <v>0</v>
      </c>
      <c r="O50" s="45">
        <v>0</v>
      </c>
      <c r="P50" s="45">
        <v>0</v>
      </c>
      <c r="Q50" s="45">
        <v>0</v>
      </c>
      <c r="R50" s="45">
        <v>0</v>
      </c>
      <c r="S50" s="85">
        <f t="shared" si="2"/>
        <v>0</v>
      </c>
      <c r="T50" s="45">
        <v>15</v>
      </c>
      <c r="U50" s="85">
        <f t="shared" si="3"/>
        <v>15</v>
      </c>
      <c r="V50" s="45"/>
    </row>
    <row r="51" spans="1:22" ht="14.25" customHeight="1" x14ac:dyDescent="0.3">
      <c r="A51" t="s">
        <v>307</v>
      </c>
      <c r="B51" t="s">
        <v>308</v>
      </c>
      <c r="C51" s="84" t="s">
        <v>224</v>
      </c>
      <c r="D51" s="45">
        <v>0</v>
      </c>
      <c r="E51" s="45">
        <v>0</v>
      </c>
      <c r="F51" s="45">
        <v>0</v>
      </c>
      <c r="G51" s="45">
        <v>0</v>
      </c>
      <c r="H51" s="45">
        <v>0</v>
      </c>
      <c r="I51" s="45">
        <v>18</v>
      </c>
      <c r="J51" s="85">
        <f t="shared" si="0"/>
        <v>18</v>
      </c>
      <c r="K51" s="45">
        <v>0</v>
      </c>
      <c r="L51" s="85">
        <f t="shared" si="1"/>
        <v>18</v>
      </c>
      <c r="M51" s="45"/>
      <c r="N51" s="45">
        <v>21</v>
      </c>
      <c r="O51" s="45">
        <v>0</v>
      </c>
      <c r="P51" s="45">
        <v>0</v>
      </c>
      <c r="Q51" s="45">
        <v>0</v>
      </c>
      <c r="R51" s="45">
        <v>72</v>
      </c>
      <c r="S51" s="85">
        <f t="shared" si="2"/>
        <v>93</v>
      </c>
      <c r="T51" s="45">
        <v>20</v>
      </c>
      <c r="U51" s="85">
        <f t="shared" si="3"/>
        <v>113</v>
      </c>
      <c r="V51" s="45"/>
    </row>
    <row r="52" spans="1:22" ht="14.25" customHeight="1" x14ac:dyDescent="0.3">
      <c r="A52" t="s">
        <v>309</v>
      </c>
      <c r="B52" t="s">
        <v>310</v>
      </c>
      <c r="C52" s="84" t="s">
        <v>253</v>
      </c>
      <c r="D52" s="45">
        <v>0</v>
      </c>
      <c r="E52" s="45">
        <v>0</v>
      </c>
      <c r="F52" s="45">
        <v>0</v>
      </c>
      <c r="G52" s="45">
        <v>0</v>
      </c>
      <c r="H52" s="45">
        <v>0</v>
      </c>
      <c r="I52" s="45">
        <v>34</v>
      </c>
      <c r="J52" s="85">
        <f t="shared" si="0"/>
        <v>34</v>
      </c>
      <c r="K52" s="45">
        <v>0</v>
      </c>
      <c r="L52" s="85">
        <f t="shared" si="1"/>
        <v>34</v>
      </c>
      <c r="M52" s="45"/>
      <c r="N52" s="45">
        <v>0</v>
      </c>
      <c r="O52" s="45">
        <v>0</v>
      </c>
      <c r="P52" s="45">
        <v>0</v>
      </c>
      <c r="Q52" s="45">
        <v>0</v>
      </c>
      <c r="R52" s="45">
        <v>0</v>
      </c>
      <c r="S52" s="85">
        <f t="shared" si="2"/>
        <v>0</v>
      </c>
      <c r="T52" s="45">
        <v>0</v>
      </c>
      <c r="U52" s="85">
        <f t="shared" si="3"/>
        <v>0</v>
      </c>
      <c r="V52" s="45"/>
    </row>
    <row r="53" spans="1:22" ht="14.25" customHeight="1" x14ac:dyDescent="0.3">
      <c r="A53" t="s">
        <v>311</v>
      </c>
      <c r="B53" t="s">
        <v>312</v>
      </c>
      <c r="C53" s="84" t="s">
        <v>236</v>
      </c>
      <c r="D53" s="45">
        <v>0</v>
      </c>
      <c r="E53" s="45">
        <v>96</v>
      </c>
      <c r="F53" s="45">
        <v>0</v>
      </c>
      <c r="G53" s="45">
        <v>0</v>
      </c>
      <c r="H53" s="45">
        <v>0</v>
      </c>
      <c r="I53" s="45">
        <v>0</v>
      </c>
      <c r="J53" s="85">
        <f t="shared" si="0"/>
        <v>96</v>
      </c>
      <c r="K53" s="45">
        <v>0</v>
      </c>
      <c r="L53" s="85">
        <f t="shared" si="1"/>
        <v>96</v>
      </c>
      <c r="M53" s="45"/>
      <c r="N53" s="45">
        <v>0</v>
      </c>
      <c r="O53" s="45">
        <v>0</v>
      </c>
      <c r="P53" s="45">
        <v>0</v>
      </c>
      <c r="Q53" s="45">
        <v>0</v>
      </c>
      <c r="R53" s="45">
        <v>0</v>
      </c>
      <c r="S53" s="85">
        <f t="shared" si="2"/>
        <v>0</v>
      </c>
      <c r="T53" s="45">
        <v>24</v>
      </c>
      <c r="U53" s="85">
        <f t="shared" si="3"/>
        <v>24</v>
      </c>
      <c r="V53" s="45"/>
    </row>
    <row r="54" spans="1:22" ht="14.25" customHeight="1" x14ac:dyDescent="0.3">
      <c r="A54" s="84" t="s">
        <v>313</v>
      </c>
      <c r="B54" s="84" t="s">
        <v>314</v>
      </c>
      <c r="C54" s="84" t="s">
        <v>224</v>
      </c>
      <c r="D54" s="45">
        <v>0</v>
      </c>
      <c r="E54" s="45">
        <v>0</v>
      </c>
      <c r="F54" s="45">
        <v>0</v>
      </c>
      <c r="G54" s="45">
        <v>0</v>
      </c>
      <c r="H54" s="45">
        <v>0</v>
      </c>
      <c r="I54" s="45">
        <v>376</v>
      </c>
      <c r="J54" s="85">
        <f t="shared" si="0"/>
        <v>376</v>
      </c>
      <c r="K54" s="45">
        <v>0</v>
      </c>
      <c r="L54" s="85">
        <f t="shared" si="1"/>
        <v>376</v>
      </c>
      <c r="M54" s="45"/>
      <c r="N54" s="45">
        <v>0</v>
      </c>
      <c r="O54" s="45">
        <v>21</v>
      </c>
      <c r="P54" s="45">
        <v>0</v>
      </c>
      <c r="Q54" s="45">
        <v>0</v>
      </c>
      <c r="R54" s="45">
        <v>188</v>
      </c>
      <c r="S54" s="85">
        <f t="shared" si="2"/>
        <v>209</v>
      </c>
      <c r="T54" s="45">
        <v>0</v>
      </c>
      <c r="U54" s="85">
        <f t="shared" si="3"/>
        <v>209</v>
      </c>
      <c r="V54" s="45"/>
    </row>
    <row r="55" spans="1:22" ht="14.25" customHeight="1" x14ac:dyDescent="0.3">
      <c r="A55" t="s">
        <v>315</v>
      </c>
      <c r="B55" t="s">
        <v>316</v>
      </c>
      <c r="C55" s="84" t="s">
        <v>236</v>
      </c>
      <c r="D55" s="45">
        <v>0</v>
      </c>
      <c r="E55" s="45">
        <v>0</v>
      </c>
      <c r="F55" s="45">
        <v>0</v>
      </c>
      <c r="G55" s="45">
        <v>0</v>
      </c>
      <c r="H55" s="45">
        <v>0</v>
      </c>
      <c r="I55" s="45">
        <v>44</v>
      </c>
      <c r="J55" s="85">
        <f t="shared" si="0"/>
        <v>44</v>
      </c>
      <c r="K55" s="45">
        <v>12</v>
      </c>
      <c r="L55" s="85">
        <f t="shared" si="1"/>
        <v>56</v>
      </c>
      <c r="M55" s="45"/>
      <c r="N55" s="45">
        <v>0</v>
      </c>
      <c r="O55" s="45">
        <v>0</v>
      </c>
      <c r="P55" s="45">
        <v>0</v>
      </c>
      <c r="Q55" s="45">
        <v>0</v>
      </c>
      <c r="R55" s="45">
        <v>0</v>
      </c>
      <c r="S55" s="85">
        <f t="shared" si="2"/>
        <v>0</v>
      </c>
      <c r="T55" s="45">
        <v>0</v>
      </c>
      <c r="U55" s="85">
        <f t="shared" si="3"/>
        <v>0</v>
      </c>
      <c r="V55" s="45"/>
    </row>
    <row r="56" spans="1:22" ht="14.25" customHeight="1" x14ac:dyDescent="0.3">
      <c r="A56" s="84" t="s">
        <v>317</v>
      </c>
      <c r="B56" s="84" t="s">
        <v>318</v>
      </c>
      <c r="C56" s="84" t="s">
        <v>236</v>
      </c>
      <c r="D56" s="45">
        <v>75</v>
      </c>
      <c r="E56" s="45">
        <v>104</v>
      </c>
      <c r="F56" s="45">
        <v>0</v>
      </c>
      <c r="G56" s="45">
        <v>0</v>
      </c>
      <c r="H56" s="45">
        <v>171</v>
      </c>
      <c r="I56" s="45">
        <v>27</v>
      </c>
      <c r="J56" s="85">
        <f t="shared" si="0"/>
        <v>377</v>
      </c>
      <c r="K56" s="45">
        <v>59</v>
      </c>
      <c r="L56" s="85">
        <f t="shared" si="1"/>
        <v>436</v>
      </c>
      <c r="M56" s="45"/>
      <c r="N56" s="45">
        <v>185</v>
      </c>
      <c r="O56" s="45">
        <v>27</v>
      </c>
      <c r="P56" s="45">
        <v>0</v>
      </c>
      <c r="Q56" s="45">
        <v>0</v>
      </c>
      <c r="R56" s="45">
        <v>241</v>
      </c>
      <c r="S56" s="85">
        <f t="shared" si="2"/>
        <v>453</v>
      </c>
      <c r="T56" s="45">
        <v>22</v>
      </c>
      <c r="U56" s="85">
        <f t="shared" si="3"/>
        <v>475</v>
      </c>
      <c r="V56" s="45"/>
    </row>
    <row r="57" spans="1:22" ht="14.25" customHeight="1" x14ac:dyDescent="0.3">
      <c r="A57" s="84" t="s">
        <v>319</v>
      </c>
      <c r="B57" s="84" t="s">
        <v>320</v>
      </c>
      <c r="C57" s="84" t="s">
        <v>236</v>
      </c>
      <c r="D57" s="45">
        <v>12</v>
      </c>
      <c r="E57" s="45">
        <v>0</v>
      </c>
      <c r="F57" s="45">
        <v>0</v>
      </c>
      <c r="G57" s="45">
        <v>0</v>
      </c>
      <c r="H57" s="45">
        <v>12</v>
      </c>
      <c r="I57" s="45">
        <v>0</v>
      </c>
      <c r="J57" s="85">
        <f t="shared" si="0"/>
        <v>24</v>
      </c>
      <c r="K57" s="45">
        <v>0</v>
      </c>
      <c r="L57" s="85">
        <f t="shared" si="1"/>
        <v>24</v>
      </c>
      <c r="M57" s="45"/>
      <c r="N57" s="45">
        <v>20</v>
      </c>
      <c r="O57" s="45">
        <v>0</v>
      </c>
      <c r="P57" s="45">
        <v>0</v>
      </c>
      <c r="Q57" s="45">
        <v>0</v>
      </c>
      <c r="R57" s="45">
        <v>96</v>
      </c>
      <c r="S57" s="85">
        <f t="shared" si="2"/>
        <v>116</v>
      </c>
      <c r="T57" s="45">
        <v>32</v>
      </c>
      <c r="U57" s="85">
        <f t="shared" si="3"/>
        <v>148</v>
      </c>
      <c r="V57" s="45"/>
    </row>
    <row r="58" spans="1:22" ht="14.25" customHeight="1" x14ac:dyDescent="0.3">
      <c r="A58" s="84" t="s">
        <v>321</v>
      </c>
      <c r="B58" s="84" t="s">
        <v>322</v>
      </c>
      <c r="C58" s="84" t="s">
        <v>248</v>
      </c>
      <c r="D58" s="45">
        <v>0</v>
      </c>
      <c r="E58" s="45">
        <v>0</v>
      </c>
      <c r="F58" s="45">
        <v>0</v>
      </c>
      <c r="G58" s="45">
        <v>0</v>
      </c>
      <c r="H58" s="45">
        <v>0</v>
      </c>
      <c r="I58" s="45">
        <v>0</v>
      </c>
      <c r="J58" s="85">
        <f t="shared" si="0"/>
        <v>0</v>
      </c>
      <c r="K58" s="45">
        <v>0</v>
      </c>
      <c r="L58" s="85">
        <f t="shared" si="1"/>
        <v>0</v>
      </c>
      <c r="M58" s="45"/>
      <c r="N58" s="45">
        <v>0</v>
      </c>
      <c r="O58" s="45">
        <v>75</v>
      </c>
      <c r="P58" s="45">
        <v>0</v>
      </c>
      <c r="Q58" s="45">
        <v>0</v>
      </c>
      <c r="R58" s="45">
        <v>49</v>
      </c>
      <c r="S58" s="85">
        <f t="shared" si="2"/>
        <v>124</v>
      </c>
      <c r="T58" s="45">
        <v>0</v>
      </c>
      <c r="U58" s="85">
        <f t="shared" si="3"/>
        <v>124</v>
      </c>
      <c r="V58" s="45"/>
    </row>
    <row r="59" spans="1:22" ht="14.25" customHeight="1" x14ac:dyDescent="0.3">
      <c r="A59" s="84" t="s">
        <v>323</v>
      </c>
      <c r="B59" s="84" t="s">
        <v>324</v>
      </c>
      <c r="C59" s="84" t="s">
        <v>224</v>
      </c>
      <c r="D59" s="45">
        <v>0</v>
      </c>
      <c r="E59" s="45">
        <v>0</v>
      </c>
      <c r="F59" s="45">
        <v>0</v>
      </c>
      <c r="G59" s="45">
        <v>0</v>
      </c>
      <c r="H59" s="45">
        <v>0</v>
      </c>
      <c r="I59" s="45">
        <v>154</v>
      </c>
      <c r="J59" s="85">
        <f t="shared" si="0"/>
        <v>154</v>
      </c>
      <c r="K59" s="45">
        <v>0</v>
      </c>
      <c r="L59" s="85">
        <f t="shared" si="1"/>
        <v>154</v>
      </c>
      <c r="M59" s="45"/>
      <c r="N59" s="45">
        <v>0</v>
      </c>
      <c r="O59" s="45">
        <v>20</v>
      </c>
      <c r="P59" s="45">
        <v>0</v>
      </c>
      <c r="Q59" s="45">
        <v>0</v>
      </c>
      <c r="R59" s="45">
        <v>30</v>
      </c>
      <c r="S59" s="85">
        <f t="shared" si="2"/>
        <v>50</v>
      </c>
      <c r="T59" s="45">
        <v>0</v>
      </c>
      <c r="U59" s="85">
        <f t="shared" si="3"/>
        <v>50</v>
      </c>
      <c r="V59" s="45"/>
    </row>
    <row r="60" spans="1:22" ht="14.25" customHeight="1" x14ac:dyDescent="0.3">
      <c r="A60" s="84" t="s">
        <v>325</v>
      </c>
      <c r="B60" s="84" t="s">
        <v>326</v>
      </c>
      <c r="C60" s="84" t="s">
        <v>258</v>
      </c>
      <c r="D60" s="45">
        <v>21</v>
      </c>
      <c r="E60" s="45">
        <v>18</v>
      </c>
      <c r="F60" s="45">
        <v>0</v>
      </c>
      <c r="G60" s="45">
        <v>0</v>
      </c>
      <c r="H60" s="45">
        <v>36</v>
      </c>
      <c r="I60" s="45">
        <v>403</v>
      </c>
      <c r="J60" s="85">
        <f t="shared" si="0"/>
        <v>478</v>
      </c>
      <c r="K60" s="45">
        <v>251</v>
      </c>
      <c r="L60" s="85">
        <f t="shared" si="1"/>
        <v>729</v>
      </c>
      <c r="M60" s="45"/>
      <c r="N60" s="45">
        <v>48</v>
      </c>
      <c r="O60" s="45">
        <v>2</v>
      </c>
      <c r="P60" s="45">
        <v>7</v>
      </c>
      <c r="Q60" s="45">
        <v>0</v>
      </c>
      <c r="R60" s="45">
        <v>130</v>
      </c>
      <c r="S60" s="85">
        <f t="shared" si="2"/>
        <v>187</v>
      </c>
      <c r="T60" s="45">
        <v>164</v>
      </c>
      <c r="U60" s="85">
        <f t="shared" si="3"/>
        <v>351</v>
      </c>
      <c r="V60" s="45"/>
    </row>
    <row r="61" spans="1:22" ht="14.25" customHeight="1" x14ac:dyDescent="0.3">
      <c r="A61" s="84" t="s">
        <v>327</v>
      </c>
      <c r="B61" s="84" t="s">
        <v>328</v>
      </c>
      <c r="C61" s="84" t="s">
        <v>258</v>
      </c>
      <c r="D61" s="45">
        <v>0</v>
      </c>
      <c r="E61" s="45">
        <v>49</v>
      </c>
      <c r="F61" s="45">
        <v>0</v>
      </c>
      <c r="G61" s="45">
        <v>0</v>
      </c>
      <c r="H61" s="45">
        <v>19</v>
      </c>
      <c r="I61" s="45">
        <v>75</v>
      </c>
      <c r="J61" s="85">
        <f t="shared" si="0"/>
        <v>143</v>
      </c>
      <c r="K61" s="45">
        <v>0</v>
      </c>
      <c r="L61" s="85">
        <f t="shared" si="1"/>
        <v>143</v>
      </c>
      <c r="M61" s="45"/>
      <c r="N61" s="45">
        <v>144</v>
      </c>
      <c r="O61" s="45">
        <v>28</v>
      </c>
      <c r="P61" s="45">
        <v>15</v>
      </c>
      <c r="Q61" s="45">
        <v>57</v>
      </c>
      <c r="R61" s="45">
        <v>166</v>
      </c>
      <c r="S61" s="85">
        <f t="shared" si="2"/>
        <v>410</v>
      </c>
      <c r="T61" s="45">
        <v>83</v>
      </c>
      <c r="U61" s="85">
        <f t="shared" si="3"/>
        <v>493</v>
      </c>
      <c r="V61" s="45"/>
    </row>
    <row r="62" spans="1:22" ht="14.25" customHeight="1" x14ac:dyDescent="0.3">
      <c r="A62" s="84" t="s">
        <v>329</v>
      </c>
      <c r="B62" s="84" t="s">
        <v>330</v>
      </c>
      <c r="C62" s="84" t="s">
        <v>227</v>
      </c>
      <c r="D62" s="45">
        <v>0</v>
      </c>
      <c r="E62" s="45">
        <v>0</v>
      </c>
      <c r="F62" s="45">
        <v>0</v>
      </c>
      <c r="G62" s="45">
        <v>0</v>
      </c>
      <c r="H62" s="45">
        <v>6</v>
      </c>
      <c r="I62" s="45">
        <v>6</v>
      </c>
      <c r="J62" s="85">
        <f t="shared" si="0"/>
        <v>12</v>
      </c>
      <c r="K62" s="45">
        <v>0</v>
      </c>
      <c r="L62" s="85">
        <f t="shared" si="1"/>
        <v>12</v>
      </c>
      <c r="M62" s="45"/>
      <c r="N62" s="45">
        <v>0</v>
      </c>
      <c r="O62" s="45">
        <v>2</v>
      </c>
      <c r="P62" s="45">
        <v>0</v>
      </c>
      <c r="Q62" s="45">
        <v>0</v>
      </c>
      <c r="R62" s="45">
        <v>14</v>
      </c>
      <c r="S62" s="85">
        <f t="shared" si="2"/>
        <v>16</v>
      </c>
      <c r="T62" s="45">
        <v>3</v>
      </c>
      <c r="U62" s="85">
        <f t="shared" si="3"/>
        <v>19</v>
      </c>
      <c r="V62" s="45"/>
    </row>
    <row r="63" spans="1:22" ht="14.25" customHeight="1" x14ac:dyDescent="0.3">
      <c r="A63" s="84" t="s">
        <v>331</v>
      </c>
      <c r="B63" s="84" t="s">
        <v>332</v>
      </c>
      <c r="C63" s="84" t="s">
        <v>224</v>
      </c>
      <c r="D63" s="45">
        <v>0</v>
      </c>
      <c r="E63" s="45">
        <v>12</v>
      </c>
      <c r="F63" s="45">
        <v>0</v>
      </c>
      <c r="G63" s="45">
        <v>0</v>
      </c>
      <c r="H63" s="45">
        <v>0</v>
      </c>
      <c r="I63" s="45">
        <v>48</v>
      </c>
      <c r="J63" s="85">
        <f t="shared" si="0"/>
        <v>60</v>
      </c>
      <c r="K63" s="45">
        <v>0</v>
      </c>
      <c r="L63" s="85">
        <f t="shared" si="1"/>
        <v>60</v>
      </c>
      <c r="M63" s="45"/>
      <c r="N63" s="45">
        <v>12</v>
      </c>
      <c r="O63" s="45">
        <v>18</v>
      </c>
      <c r="P63" s="45">
        <v>0</v>
      </c>
      <c r="Q63" s="45">
        <v>0</v>
      </c>
      <c r="R63" s="45">
        <v>61</v>
      </c>
      <c r="S63" s="85">
        <f t="shared" si="2"/>
        <v>91</v>
      </c>
      <c r="T63" s="45">
        <v>15</v>
      </c>
      <c r="U63" s="85">
        <f t="shared" si="3"/>
        <v>106</v>
      </c>
      <c r="V63" s="45"/>
    </row>
    <row r="64" spans="1:22" ht="14.25" customHeight="1" x14ac:dyDescent="0.3">
      <c r="A64" s="84" t="s">
        <v>333</v>
      </c>
      <c r="B64" s="84" t="s">
        <v>334</v>
      </c>
      <c r="C64" s="84" t="s">
        <v>258</v>
      </c>
      <c r="D64" s="45">
        <v>0</v>
      </c>
      <c r="E64" s="45">
        <v>0</v>
      </c>
      <c r="F64" s="45">
        <v>0</v>
      </c>
      <c r="G64" s="45">
        <v>0</v>
      </c>
      <c r="H64" s="45">
        <v>0</v>
      </c>
      <c r="I64" s="45">
        <v>0</v>
      </c>
      <c r="J64" s="85">
        <f t="shared" si="0"/>
        <v>0</v>
      </c>
      <c r="K64" s="45">
        <v>85</v>
      </c>
      <c r="L64" s="85">
        <f t="shared" si="1"/>
        <v>85</v>
      </c>
      <c r="M64" s="45"/>
      <c r="N64" s="45">
        <v>1</v>
      </c>
      <c r="O64" s="45">
        <v>0</v>
      </c>
      <c r="P64" s="45">
        <v>0</v>
      </c>
      <c r="Q64" s="45">
        <v>0</v>
      </c>
      <c r="R64" s="45">
        <v>18</v>
      </c>
      <c r="S64" s="85">
        <f t="shared" si="2"/>
        <v>19</v>
      </c>
      <c r="T64" s="45">
        <v>11</v>
      </c>
      <c r="U64" s="85">
        <f t="shared" si="3"/>
        <v>30</v>
      </c>
      <c r="V64" s="45"/>
    </row>
    <row r="65" spans="1:22" ht="14.25" customHeight="1" x14ac:dyDescent="0.3">
      <c r="A65" s="84" t="s">
        <v>335</v>
      </c>
      <c r="B65" s="84" t="s">
        <v>336</v>
      </c>
      <c r="C65" s="84" t="s">
        <v>236</v>
      </c>
      <c r="D65" s="45">
        <v>8</v>
      </c>
      <c r="E65" s="45">
        <v>6</v>
      </c>
      <c r="F65" s="45">
        <v>0</v>
      </c>
      <c r="G65" s="45">
        <v>0</v>
      </c>
      <c r="H65" s="45">
        <v>0</v>
      </c>
      <c r="I65" s="45">
        <v>0</v>
      </c>
      <c r="J65" s="85">
        <f t="shared" si="0"/>
        <v>14</v>
      </c>
      <c r="K65" s="45">
        <v>0</v>
      </c>
      <c r="L65" s="85">
        <f t="shared" si="1"/>
        <v>14</v>
      </c>
      <c r="M65" s="45"/>
      <c r="N65" s="45">
        <v>8</v>
      </c>
      <c r="O65" s="45">
        <v>14</v>
      </c>
      <c r="P65" s="45">
        <v>0</v>
      </c>
      <c r="Q65" s="45">
        <v>0</v>
      </c>
      <c r="R65" s="45">
        <v>0</v>
      </c>
      <c r="S65" s="85">
        <f t="shared" si="2"/>
        <v>22</v>
      </c>
      <c r="T65" s="45">
        <v>0</v>
      </c>
      <c r="U65" s="85">
        <f t="shared" si="3"/>
        <v>22</v>
      </c>
      <c r="V65" s="45"/>
    </row>
    <row r="66" spans="1:22" ht="14.25" customHeight="1" x14ac:dyDescent="0.3">
      <c r="A66" s="84" t="s">
        <v>337</v>
      </c>
      <c r="B66" s="84" t="s">
        <v>338</v>
      </c>
      <c r="C66" s="84" t="s">
        <v>248</v>
      </c>
      <c r="D66" s="45">
        <v>0</v>
      </c>
      <c r="E66" s="45">
        <v>123</v>
      </c>
      <c r="F66" s="45">
        <v>0</v>
      </c>
      <c r="G66" s="45">
        <v>1</v>
      </c>
      <c r="H66" s="45">
        <v>42</v>
      </c>
      <c r="I66" s="45">
        <v>58</v>
      </c>
      <c r="J66" s="85">
        <f t="shared" si="0"/>
        <v>224</v>
      </c>
      <c r="K66" s="45">
        <v>0</v>
      </c>
      <c r="L66" s="85">
        <f t="shared" si="1"/>
        <v>224</v>
      </c>
      <c r="M66" s="45"/>
      <c r="N66" s="45">
        <v>15</v>
      </c>
      <c r="O66" s="45">
        <v>137</v>
      </c>
      <c r="P66" s="45">
        <v>0</v>
      </c>
      <c r="Q66" s="45">
        <v>0</v>
      </c>
      <c r="R66" s="45">
        <v>106</v>
      </c>
      <c r="S66" s="85">
        <f t="shared" si="2"/>
        <v>258</v>
      </c>
      <c r="T66" s="45">
        <v>100</v>
      </c>
      <c r="U66" s="85">
        <f t="shared" si="3"/>
        <v>358</v>
      </c>
      <c r="V66" s="45"/>
    </row>
    <row r="67" spans="1:22" ht="14.25" customHeight="1" x14ac:dyDescent="0.3">
      <c r="A67" s="84" t="s">
        <v>339</v>
      </c>
      <c r="B67" s="84" t="s">
        <v>340</v>
      </c>
      <c r="C67" s="84" t="s">
        <v>248</v>
      </c>
      <c r="D67" s="45">
        <v>0</v>
      </c>
      <c r="E67" s="45">
        <v>0</v>
      </c>
      <c r="F67" s="45">
        <v>0</v>
      </c>
      <c r="G67" s="45">
        <v>0</v>
      </c>
      <c r="H67" s="45">
        <v>0</v>
      </c>
      <c r="I67" s="45">
        <v>0</v>
      </c>
      <c r="J67" s="85">
        <f t="shared" si="0"/>
        <v>0</v>
      </c>
      <c r="K67" s="45">
        <v>0</v>
      </c>
      <c r="L67" s="85">
        <f t="shared" si="1"/>
        <v>0</v>
      </c>
      <c r="M67" s="45"/>
      <c r="N67" s="45">
        <v>0</v>
      </c>
      <c r="O67" s="45">
        <v>24</v>
      </c>
      <c r="P67" s="45">
        <v>0</v>
      </c>
      <c r="Q67" s="45">
        <v>0</v>
      </c>
      <c r="R67" s="45">
        <v>11</v>
      </c>
      <c r="S67" s="85">
        <f t="shared" si="2"/>
        <v>35</v>
      </c>
      <c r="T67" s="45">
        <v>29</v>
      </c>
      <c r="U67" s="85">
        <f t="shared" si="3"/>
        <v>64</v>
      </c>
      <c r="V67" s="45"/>
    </row>
    <row r="68" spans="1:22" ht="14.25" customHeight="1" x14ac:dyDescent="0.3">
      <c r="A68" s="84" t="s">
        <v>341</v>
      </c>
      <c r="B68" s="84" t="s">
        <v>342</v>
      </c>
      <c r="C68" s="84" t="s">
        <v>343</v>
      </c>
      <c r="D68" s="45">
        <v>0</v>
      </c>
      <c r="E68" s="45">
        <v>132</v>
      </c>
      <c r="F68" s="45">
        <v>0</v>
      </c>
      <c r="G68" s="45">
        <v>16</v>
      </c>
      <c r="H68" s="45">
        <v>0</v>
      </c>
      <c r="I68" s="45">
        <v>333</v>
      </c>
      <c r="J68" s="85">
        <f t="shared" si="0"/>
        <v>481</v>
      </c>
      <c r="K68" s="45">
        <v>0</v>
      </c>
      <c r="L68" s="85">
        <f t="shared" si="1"/>
        <v>481</v>
      </c>
      <c r="M68" s="45"/>
      <c r="N68" s="45">
        <v>132</v>
      </c>
      <c r="O68" s="45">
        <v>82</v>
      </c>
      <c r="P68" s="45">
        <v>0</v>
      </c>
      <c r="Q68" s="45">
        <v>51</v>
      </c>
      <c r="R68" s="45">
        <v>41</v>
      </c>
      <c r="S68" s="85">
        <f t="shared" si="2"/>
        <v>306</v>
      </c>
      <c r="T68" s="45">
        <v>42</v>
      </c>
      <c r="U68" s="85">
        <f t="shared" si="3"/>
        <v>348</v>
      </c>
      <c r="V68" s="45"/>
    </row>
    <row r="69" spans="1:22" ht="14.25" customHeight="1" x14ac:dyDescent="0.3">
      <c r="A69" s="84" t="s">
        <v>344</v>
      </c>
      <c r="B69" s="84" t="s">
        <v>345</v>
      </c>
      <c r="C69" s="84" t="s">
        <v>253</v>
      </c>
      <c r="D69" s="45">
        <v>0</v>
      </c>
      <c r="E69" s="45">
        <v>22</v>
      </c>
      <c r="F69" s="45">
        <v>0</v>
      </c>
      <c r="G69" s="45">
        <v>0</v>
      </c>
      <c r="H69" s="45">
        <v>0</v>
      </c>
      <c r="I69" s="45">
        <v>326</v>
      </c>
      <c r="J69" s="85">
        <f t="shared" si="0"/>
        <v>348</v>
      </c>
      <c r="K69" s="45">
        <v>117</v>
      </c>
      <c r="L69" s="85">
        <f t="shared" si="1"/>
        <v>465</v>
      </c>
      <c r="M69" s="45"/>
      <c r="N69" s="45">
        <v>69</v>
      </c>
      <c r="O69" s="45">
        <v>71</v>
      </c>
      <c r="P69" s="45">
        <v>0</v>
      </c>
      <c r="Q69" s="45">
        <v>17</v>
      </c>
      <c r="R69" s="45">
        <v>73</v>
      </c>
      <c r="S69" s="85">
        <f t="shared" si="2"/>
        <v>230</v>
      </c>
      <c r="T69" s="45">
        <v>0</v>
      </c>
      <c r="U69" s="85">
        <f t="shared" si="3"/>
        <v>230</v>
      </c>
      <c r="V69" s="45"/>
    </row>
    <row r="70" spans="1:22" ht="14.25" customHeight="1" x14ac:dyDescent="0.3">
      <c r="A70" s="84" t="s">
        <v>346</v>
      </c>
      <c r="B70" s="84" t="s">
        <v>347</v>
      </c>
      <c r="C70" s="84" t="s">
        <v>258</v>
      </c>
      <c r="D70" s="45">
        <v>17</v>
      </c>
      <c r="E70" s="45">
        <v>30</v>
      </c>
      <c r="F70" s="45">
        <v>0</v>
      </c>
      <c r="G70" s="45">
        <v>3</v>
      </c>
      <c r="H70" s="45">
        <v>22</v>
      </c>
      <c r="I70" s="45">
        <v>0</v>
      </c>
      <c r="J70" s="85">
        <f t="shared" si="0"/>
        <v>72</v>
      </c>
      <c r="K70" s="45">
        <v>180</v>
      </c>
      <c r="L70" s="85">
        <f t="shared" si="1"/>
        <v>252</v>
      </c>
      <c r="M70" s="45"/>
      <c r="N70" s="45">
        <v>31</v>
      </c>
      <c r="O70" s="45">
        <v>23</v>
      </c>
      <c r="P70" s="45">
        <v>0</v>
      </c>
      <c r="Q70" s="45">
        <v>3</v>
      </c>
      <c r="R70" s="45">
        <v>15</v>
      </c>
      <c r="S70" s="85">
        <f t="shared" si="2"/>
        <v>72</v>
      </c>
      <c r="T70" s="45">
        <v>15</v>
      </c>
      <c r="U70" s="85">
        <f t="shared" si="3"/>
        <v>87</v>
      </c>
      <c r="V70" s="45"/>
    </row>
    <row r="71" spans="1:22" ht="14.25" customHeight="1" x14ac:dyDescent="0.3">
      <c r="A71" s="84" t="s">
        <v>348</v>
      </c>
      <c r="B71" s="84" t="s">
        <v>349</v>
      </c>
      <c r="C71" s="84" t="s">
        <v>236</v>
      </c>
      <c r="D71" s="45">
        <v>0</v>
      </c>
      <c r="E71" s="45">
        <v>17</v>
      </c>
      <c r="F71" s="45">
        <v>0</v>
      </c>
      <c r="G71" s="45">
        <v>0</v>
      </c>
      <c r="H71" s="45">
        <v>0</v>
      </c>
      <c r="I71" s="45">
        <v>0</v>
      </c>
      <c r="J71" s="85">
        <f t="shared" si="0"/>
        <v>17</v>
      </c>
      <c r="K71" s="45">
        <v>26</v>
      </c>
      <c r="L71" s="85">
        <f t="shared" si="1"/>
        <v>43</v>
      </c>
      <c r="M71" s="45"/>
      <c r="N71" s="45">
        <v>0</v>
      </c>
      <c r="O71" s="45">
        <v>185</v>
      </c>
      <c r="P71" s="45">
        <v>0</v>
      </c>
      <c r="Q71" s="45">
        <v>0</v>
      </c>
      <c r="R71" s="45">
        <v>50</v>
      </c>
      <c r="S71" s="85">
        <f t="shared" si="2"/>
        <v>235</v>
      </c>
      <c r="T71" s="45">
        <v>92</v>
      </c>
      <c r="U71" s="85">
        <f t="shared" si="3"/>
        <v>327</v>
      </c>
      <c r="V71" s="45"/>
    </row>
    <row r="72" spans="1:22" ht="14.25" customHeight="1" x14ac:dyDescent="0.3">
      <c r="A72" s="84" t="s">
        <v>350</v>
      </c>
      <c r="B72" s="84" t="s">
        <v>351</v>
      </c>
      <c r="C72" s="84" t="s">
        <v>343</v>
      </c>
      <c r="D72" s="45">
        <v>103</v>
      </c>
      <c r="E72" s="45">
        <v>20</v>
      </c>
      <c r="F72" s="45">
        <v>0</v>
      </c>
      <c r="G72" s="45">
        <v>6</v>
      </c>
      <c r="H72" s="45">
        <v>0</v>
      </c>
      <c r="I72" s="45">
        <v>2</v>
      </c>
      <c r="J72" s="85">
        <f t="shared" si="0"/>
        <v>131</v>
      </c>
      <c r="K72" s="45">
        <v>0</v>
      </c>
      <c r="L72" s="85">
        <f t="shared" si="1"/>
        <v>131</v>
      </c>
      <c r="M72" s="45"/>
      <c r="N72" s="45">
        <v>40</v>
      </c>
      <c r="O72" s="45">
        <v>29</v>
      </c>
      <c r="P72" s="45">
        <v>0</v>
      </c>
      <c r="Q72" s="45">
        <v>4</v>
      </c>
      <c r="R72" s="45">
        <v>4</v>
      </c>
      <c r="S72" s="85">
        <f t="shared" si="2"/>
        <v>77</v>
      </c>
      <c r="T72" s="45">
        <v>36</v>
      </c>
      <c r="U72" s="85">
        <f t="shared" si="3"/>
        <v>113</v>
      </c>
      <c r="V72" s="45"/>
    </row>
    <row r="73" spans="1:22" ht="14.25" customHeight="1" x14ac:dyDescent="0.3">
      <c r="A73" s="84" t="s">
        <v>352</v>
      </c>
      <c r="B73" s="84" t="s">
        <v>353</v>
      </c>
      <c r="C73" s="84" t="s">
        <v>224</v>
      </c>
      <c r="D73" s="45">
        <v>0</v>
      </c>
      <c r="E73" s="45">
        <v>0</v>
      </c>
      <c r="F73" s="45">
        <v>0</v>
      </c>
      <c r="G73" s="45">
        <v>0</v>
      </c>
      <c r="H73" s="45">
        <v>0</v>
      </c>
      <c r="I73" s="45">
        <v>29</v>
      </c>
      <c r="J73" s="85">
        <f t="shared" si="0"/>
        <v>29</v>
      </c>
      <c r="K73" s="45">
        <v>0</v>
      </c>
      <c r="L73" s="85">
        <f t="shared" si="1"/>
        <v>29</v>
      </c>
      <c r="M73" s="45"/>
      <c r="N73" s="45">
        <v>0</v>
      </c>
      <c r="O73" s="45">
        <v>0</v>
      </c>
      <c r="P73" s="45">
        <v>0</v>
      </c>
      <c r="Q73" s="45">
        <v>0</v>
      </c>
      <c r="R73" s="45">
        <v>29</v>
      </c>
      <c r="S73" s="85">
        <f t="shared" si="2"/>
        <v>29</v>
      </c>
      <c r="T73" s="45">
        <v>0</v>
      </c>
      <c r="U73" s="85">
        <f t="shared" si="3"/>
        <v>29</v>
      </c>
      <c r="V73" s="45"/>
    </row>
    <row r="74" spans="1:22" ht="14.25" customHeight="1" x14ac:dyDescent="0.3">
      <c r="A74" s="84" t="s">
        <v>354</v>
      </c>
      <c r="B74" s="84" t="s">
        <v>355</v>
      </c>
      <c r="C74" s="84" t="s">
        <v>227</v>
      </c>
      <c r="D74" s="45">
        <v>0</v>
      </c>
      <c r="E74" s="45">
        <v>0</v>
      </c>
      <c r="F74" s="45">
        <v>0</v>
      </c>
      <c r="G74" s="45">
        <v>0</v>
      </c>
      <c r="H74" s="45">
        <v>0</v>
      </c>
      <c r="I74" s="45">
        <v>139</v>
      </c>
      <c r="J74" s="85">
        <f t="shared" si="0"/>
        <v>139</v>
      </c>
      <c r="K74" s="45">
        <v>0</v>
      </c>
      <c r="L74" s="85">
        <f t="shared" si="1"/>
        <v>139</v>
      </c>
      <c r="M74" s="45"/>
      <c r="N74" s="45">
        <v>10</v>
      </c>
      <c r="O74" s="45">
        <v>43</v>
      </c>
      <c r="P74" s="45">
        <v>0</v>
      </c>
      <c r="Q74" s="45">
        <v>0</v>
      </c>
      <c r="R74" s="45">
        <v>20</v>
      </c>
      <c r="S74" s="85">
        <f t="shared" si="2"/>
        <v>73</v>
      </c>
      <c r="T74" s="45">
        <v>125</v>
      </c>
      <c r="U74" s="85">
        <f t="shared" si="3"/>
        <v>198</v>
      </c>
      <c r="V74" s="45"/>
    </row>
    <row r="75" spans="1:22" ht="14.25" customHeight="1" x14ac:dyDescent="0.3">
      <c r="A75" s="84" t="s">
        <v>356</v>
      </c>
      <c r="B75" s="84" t="s">
        <v>357</v>
      </c>
      <c r="C75" s="84" t="s">
        <v>227</v>
      </c>
      <c r="D75" s="45">
        <v>0</v>
      </c>
      <c r="E75" s="45">
        <v>0</v>
      </c>
      <c r="F75" s="45">
        <v>0</v>
      </c>
      <c r="G75" s="45">
        <v>0</v>
      </c>
      <c r="H75" s="45">
        <v>0</v>
      </c>
      <c r="I75" s="45">
        <v>35</v>
      </c>
      <c r="J75" s="85">
        <f t="shared" si="0"/>
        <v>35</v>
      </c>
      <c r="K75" s="45">
        <v>0</v>
      </c>
      <c r="L75" s="85">
        <f t="shared" si="1"/>
        <v>35</v>
      </c>
      <c r="M75" s="45"/>
      <c r="N75" s="45">
        <v>22</v>
      </c>
      <c r="O75" s="45">
        <v>2</v>
      </c>
      <c r="P75" s="45">
        <v>0</v>
      </c>
      <c r="Q75" s="45">
        <v>0</v>
      </c>
      <c r="R75" s="45">
        <v>20</v>
      </c>
      <c r="S75" s="85">
        <f t="shared" si="2"/>
        <v>44</v>
      </c>
      <c r="T75" s="45">
        <v>33</v>
      </c>
      <c r="U75" s="85">
        <f t="shared" si="3"/>
        <v>77</v>
      </c>
      <c r="V75" s="45"/>
    </row>
    <row r="76" spans="1:22" ht="14.25" customHeight="1" x14ac:dyDescent="0.3">
      <c r="A76" s="84" t="s">
        <v>358</v>
      </c>
      <c r="B76" s="84" t="s">
        <v>359</v>
      </c>
      <c r="C76" s="84" t="s">
        <v>239</v>
      </c>
      <c r="D76" s="45">
        <v>0</v>
      </c>
      <c r="E76" s="45">
        <v>66</v>
      </c>
      <c r="F76" s="45">
        <v>0</v>
      </c>
      <c r="G76" s="45">
        <v>0</v>
      </c>
      <c r="H76" s="45">
        <v>0</v>
      </c>
      <c r="I76" s="45">
        <v>434</v>
      </c>
      <c r="J76" s="85">
        <f t="shared" ref="J76:J139" si="4">SUM(D76:I76)</f>
        <v>500</v>
      </c>
      <c r="K76" s="45">
        <v>0</v>
      </c>
      <c r="L76" s="85">
        <f t="shared" ref="L76:L139" si="5">SUM(J76:K76)</f>
        <v>500</v>
      </c>
      <c r="M76" s="45"/>
      <c r="N76" s="45">
        <v>171</v>
      </c>
      <c r="O76" s="45">
        <v>56</v>
      </c>
      <c r="P76" s="45">
        <v>0</v>
      </c>
      <c r="Q76" s="45">
        <v>0</v>
      </c>
      <c r="R76" s="45">
        <v>47</v>
      </c>
      <c r="S76" s="85">
        <f t="shared" ref="S76:S139" si="6">SUM(N76:R76)</f>
        <v>274</v>
      </c>
      <c r="T76" s="45">
        <v>9</v>
      </c>
      <c r="U76" s="85">
        <f t="shared" ref="U76:U139" si="7">SUM(S76:T76)</f>
        <v>283</v>
      </c>
      <c r="V76" s="45"/>
    </row>
    <row r="77" spans="1:22" ht="14.25" customHeight="1" x14ac:dyDescent="0.3">
      <c r="A77" s="84" t="s">
        <v>360</v>
      </c>
      <c r="B77" s="84" t="s">
        <v>361</v>
      </c>
      <c r="C77" s="84" t="s">
        <v>248</v>
      </c>
      <c r="D77" s="45">
        <v>16</v>
      </c>
      <c r="E77" s="45">
        <v>5</v>
      </c>
      <c r="F77" s="45">
        <v>0</v>
      </c>
      <c r="G77" s="45">
        <v>0</v>
      </c>
      <c r="H77" s="45">
        <v>8</v>
      </c>
      <c r="I77" s="45">
        <v>156</v>
      </c>
      <c r="J77" s="85">
        <f t="shared" si="4"/>
        <v>185</v>
      </c>
      <c r="K77" s="45">
        <v>96</v>
      </c>
      <c r="L77" s="85">
        <f t="shared" si="5"/>
        <v>281</v>
      </c>
      <c r="M77" s="45"/>
      <c r="N77" s="45">
        <v>17</v>
      </c>
      <c r="O77" s="45">
        <v>77</v>
      </c>
      <c r="P77" s="45">
        <v>0</v>
      </c>
      <c r="Q77" s="45">
        <v>0</v>
      </c>
      <c r="R77" s="45">
        <v>75</v>
      </c>
      <c r="S77" s="85">
        <f t="shared" si="6"/>
        <v>169</v>
      </c>
      <c r="T77" s="45">
        <v>119</v>
      </c>
      <c r="U77" s="85">
        <f t="shared" si="7"/>
        <v>288</v>
      </c>
      <c r="V77" s="45"/>
    </row>
    <row r="78" spans="1:22" ht="14.25" customHeight="1" x14ac:dyDescent="0.3">
      <c r="A78" s="84" t="s">
        <v>362</v>
      </c>
      <c r="B78" s="84" t="s">
        <v>363</v>
      </c>
      <c r="C78" s="84" t="s">
        <v>224</v>
      </c>
      <c r="D78" s="45">
        <v>0</v>
      </c>
      <c r="E78" s="45">
        <v>46</v>
      </c>
      <c r="F78" s="45">
        <v>8</v>
      </c>
      <c r="G78" s="45">
        <v>0</v>
      </c>
      <c r="H78" s="45">
        <v>10</v>
      </c>
      <c r="I78" s="45">
        <v>42</v>
      </c>
      <c r="J78" s="85">
        <f t="shared" si="4"/>
        <v>106</v>
      </c>
      <c r="K78" s="45">
        <v>19</v>
      </c>
      <c r="L78" s="85">
        <f t="shared" si="5"/>
        <v>125</v>
      </c>
      <c r="M78" s="45"/>
      <c r="N78" s="45">
        <v>18</v>
      </c>
      <c r="O78" s="45">
        <v>38</v>
      </c>
      <c r="P78" s="45">
        <v>0</v>
      </c>
      <c r="Q78" s="45">
        <v>0</v>
      </c>
      <c r="R78" s="45">
        <v>11</v>
      </c>
      <c r="S78" s="85">
        <f t="shared" si="6"/>
        <v>67</v>
      </c>
      <c r="T78" s="45">
        <v>0</v>
      </c>
      <c r="U78" s="85">
        <f t="shared" si="7"/>
        <v>67</v>
      </c>
      <c r="V78" s="45"/>
    </row>
    <row r="79" spans="1:22" ht="14.25" customHeight="1" x14ac:dyDescent="0.3">
      <c r="A79" s="84" t="s">
        <v>364</v>
      </c>
      <c r="B79" s="84" t="s">
        <v>365</v>
      </c>
      <c r="C79" s="84" t="s">
        <v>253</v>
      </c>
      <c r="D79" s="45">
        <v>0</v>
      </c>
      <c r="E79" s="45">
        <v>0</v>
      </c>
      <c r="F79" s="45">
        <v>0</v>
      </c>
      <c r="G79" s="45">
        <v>0</v>
      </c>
      <c r="H79" s="45">
        <v>0</v>
      </c>
      <c r="I79" s="45">
        <v>50</v>
      </c>
      <c r="J79" s="85">
        <f t="shared" si="4"/>
        <v>50</v>
      </c>
      <c r="K79" s="45">
        <v>2</v>
      </c>
      <c r="L79" s="85">
        <f t="shared" si="5"/>
        <v>52</v>
      </c>
      <c r="M79" s="45"/>
      <c r="N79" s="45">
        <v>106</v>
      </c>
      <c r="O79" s="45">
        <v>13</v>
      </c>
      <c r="P79" s="45">
        <v>0</v>
      </c>
      <c r="Q79" s="45">
        <v>0</v>
      </c>
      <c r="R79" s="45">
        <v>76</v>
      </c>
      <c r="S79" s="85">
        <f t="shared" si="6"/>
        <v>195</v>
      </c>
      <c r="T79" s="45">
        <v>0</v>
      </c>
      <c r="U79" s="85">
        <f t="shared" si="7"/>
        <v>195</v>
      </c>
      <c r="V79" s="45"/>
    </row>
    <row r="80" spans="1:22" ht="14.25" customHeight="1" x14ac:dyDescent="0.3">
      <c r="A80" s="84" t="s">
        <v>366</v>
      </c>
      <c r="B80" s="84" t="s">
        <v>367</v>
      </c>
      <c r="C80" s="84" t="s">
        <v>236</v>
      </c>
      <c r="D80" s="45">
        <v>0</v>
      </c>
      <c r="E80" s="45">
        <v>0</v>
      </c>
      <c r="F80" s="45">
        <v>0</v>
      </c>
      <c r="G80" s="45">
        <v>0</v>
      </c>
      <c r="H80" s="45">
        <v>0</v>
      </c>
      <c r="I80" s="45">
        <v>92</v>
      </c>
      <c r="J80" s="85">
        <f t="shared" si="4"/>
        <v>92</v>
      </c>
      <c r="K80" s="45">
        <v>0</v>
      </c>
      <c r="L80" s="85">
        <f t="shared" si="5"/>
        <v>92</v>
      </c>
      <c r="M80" s="45"/>
      <c r="N80" s="45">
        <v>80</v>
      </c>
      <c r="O80" s="45">
        <v>21</v>
      </c>
      <c r="P80" s="45">
        <v>0</v>
      </c>
      <c r="Q80" s="45">
        <v>0</v>
      </c>
      <c r="R80" s="45">
        <v>91</v>
      </c>
      <c r="S80" s="85">
        <f t="shared" si="6"/>
        <v>192</v>
      </c>
      <c r="T80" s="45">
        <v>10</v>
      </c>
      <c r="U80" s="85">
        <f t="shared" si="7"/>
        <v>202</v>
      </c>
      <c r="V80" s="45"/>
    </row>
    <row r="81" spans="1:22" ht="14.25" customHeight="1" x14ac:dyDescent="0.3">
      <c r="A81" s="84" t="s">
        <v>368</v>
      </c>
      <c r="B81" s="84" t="s">
        <v>369</v>
      </c>
      <c r="C81" s="84" t="s">
        <v>248</v>
      </c>
      <c r="D81" s="45">
        <v>0</v>
      </c>
      <c r="E81" s="45">
        <v>6</v>
      </c>
      <c r="F81" s="45">
        <v>10</v>
      </c>
      <c r="G81" s="45">
        <v>0</v>
      </c>
      <c r="H81" s="45">
        <v>39</v>
      </c>
      <c r="I81" s="45">
        <v>56</v>
      </c>
      <c r="J81" s="85">
        <f t="shared" si="4"/>
        <v>111</v>
      </c>
      <c r="K81" s="45">
        <v>59</v>
      </c>
      <c r="L81" s="85">
        <f t="shared" si="5"/>
        <v>170</v>
      </c>
      <c r="M81" s="45"/>
      <c r="N81" s="45">
        <v>21</v>
      </c>
      <c r="O81" s="45">
        <v>6</v>
      </c>
      <c r="P81" s="45">
        <v>0</v>
      </c>
      <c r="Q81" s="45">
        <v>17</v>
      </c>
      <c r="R81" s="45">
        <v>31</v>
      </c>
      <c r="S81" s="85">
        <f t="shared" si="6"/>
        <v>75</v>
      </c>
      <c r="T81" s="45">
        <v>0</v>
      </c>
      <c r="U81" s="85">
        <f t="shared" si="7"/>
        <v>75</v>
      </c>
      <c r="V81" s="45"/>
    </row>
    <row r="82" spans="1:22" ht="14.25" customHeight="1" x14ac:dyDescent="0.3">
      <c r="A82" s="84" t="s">
        <v>370</v>
      </c>
      <c r="B82" s="84" t="s">
        <v>371</v>
      </c>
      <c r="C82" s="84" t="s">
        <v>224</v>
      </c>
      <c r="D82" s="45">
        <v>0</v>
      </c>
      <c r="E82" s="45">
        <v>56</v>
      </c>
      <c r="F82" s="45">
        <v>0</v>
      </c>
      <c r="G82" s="45">
        <v>0</v>
      </c>
      <c r="H82" s="45">
        <v>0</v>
      </c>
      <c r="I82" s="45">
        <v>34</v>
      </c>
      <c r="J82" s="85">
        <f t="shared" si="4"/>
        <v>90</v>
      </c>
      <c r="K82" s="45">
        <v>0</v>
      </c>
      <c r="L82" s="85">
        <f t="shared" si="5"/>
        <v>90</v>
      </c>
      <c r="M82" s="45"/>
      <c r="N82" s="45">
        <v>29</v>
      </c>
      <c r="O82" s="45">
        <v>40</v>
      </c>
      <c r="P82" s="45">
        <v>0</v>
      </c>
      <c r="Q82" s="45">
        <v>0</v>
      </c>
      <c r="R82" s="45">
        <v>53</v>
      </c>
      <c r="S82" s="85">
        <f t="shared" si="6"/>
        <v>122</v>
      </c>
      <c r="T82" s="45">
        <v>26</v>
      </c>
      <c r="U82" s="85">
        <f t="shared" si="7"/>
        <v>148</v>
      </c>
      <c r="V82" s="45"/>
    </row>
    <row r="83" spans="1:22" ht="14.25" customHeight="1" x14ac:dyDescent="0.3">
      <c r="A83" s="84" t="s">
        <v>372</v>
      </c>
      <c r="B83" s="84" t="s">
        <v>373</v>
      </c>
      <c r="C83" s="84" t="s">
        <v>236</v>
      </c>
      <c r="D83" s="45">
        <v>0</v>
      </c>
      <c r="E83" s="45">
        <v>25</v>
      </c>
      <c r="F83" s="45">
        <v>0</v>
      </c>
      <c r="G83" s="45">
        <v>0</v>
      </c>
      <c r="H83" s="45">
        <v>39</v>
      </c>
      <c r="I83" s="45">
        <v>0</v>
      </c>
      <c r="J83" s="85">
        <f t="shared" si="4"/>
        <v>64</v>
      </c>
      <c r="K83" s="45">
        <v>0</v>
      </c>
      <c r="L83" s="85">
        <f t="shared" si="5"/>
        <v>64</v>
      </c>
      <c r="M83" s="45"/>
      <c r="N83" s="45">
        <v>16</v>
      </c>
      <c r="O83" s="45">
        <v>0</v>
      </c>
      <c r="P83" s="45">
        <v>0</v>
      </c>
      <c r="Q83" s="45">
        <v>0</v>
      </c>
      <c r="R83" s="45">
        <v>18</v>
      </c>
      <c r="S83" s="85">
        <f t="shared" si="6"/>
        <v>34</v>
      </c>
      <c r="T83" s="45">
        <v>21</v>
      </c>
      <c r="U83" s="85">
        <f t="shared" si="7"/>
        <v>55</v>
      </c>
      <c r="V83" s="45"/>
    </row>
    <row r="84" spans="1:22" ht="14.25" customHeight="1" x14ac:dyDescent="0.3">
      <c r="A84" s="84" t="s">
        <v>374</v>
      </c>
      <c r="B84" s="84" t="s">
        <v>375</v>
      </c>
      <c r="C84" s="84" t="s">
        <v>227</v>
      </c>
      <c r="D84" s="45">
        <v>0</v>
      </c>
      <c r="E84" s="45">
        <v>0</v>
      </c>
      <c r="F84" s="45">
        <v>0</v>
      </c>
      <c r="G84" s="45">
        <v>0</v>
      </c>
      <c r="H84" s="45">
        <v>0</v>
      </c>
      <c r="I84" s="45">
        <v>58</v>
      </c>
      <c r="J84" s="85">
        <f t="shared" si="4"/>
        <v>58</v>
      </c>
      <c r="K84" s="45">
        <v>0</v>
      </c>
      <c r="L84" s="85">
        <f t="shared" si="5"/>
        <v>58</v>
      </c>
      <c r="M84" s="45"/>
      <c r="N84" s="45">
        <v>43</v>
      </c>
      <c r="O84" s="45">
        <v>12</v>
      </c>
      <c r="P84" s="45">
        <v>0</v>
      </c>
      <c r="Q84" s="45">
        <v>2</v>
      </c>
      <c r="R84" s="45">
        <v>38</v>
      </c>
      <c r="S84" s="85">
        <f t="shared" si="6"/>
        <v>95</v>
      </c>
      <c r="T84" s="45">
        <v>13</v>
      </c>
      <c r="U84" s="85">
        <f t="shared" si="7"/>
        <v>108</v>
      </c>
      <c r="V84" s="45"/>
    </row>
    <row r="85" spans="1:22" ht="14.25" customHeight="1" x14ac:dyDescent="0.3">
      <c r="A85" s="84" t="s">
        <v>376</v>
      </c>
      <c r="B85" s="84" t="s">
        <v>377</v>
      </c>
      <c r="C85" s="84" t="s">
        <v>239</v>
      </c>
      <c r="D85" s="45">
        <v>10</v>
      </c>
      <c r="E85" s="45">
        <v>269</v>
      </c>
      <c r="F85" s="45">
        <v>0</v>
      </c>
      <c r="G85" s="45">
        <v>25</v>
      </c>
      <c r="H85" s="45">
        <v>94</v>
      </c>
      <c r="I85" s="45">
        <v>224</v>
      </c>
      <c r="J85" s="85">
        <f t="shared" si="4"/>
        <v>622</v>
      </c>
      <c r="K85" s="45">
        <v>24</v>
      </c>
      <c r="L85" s="85">
        <f t="shared" si="5"/>
        <v>646</v>
      </c>
      <c r="M85" s="45"/>
      <c r="N85" s="45">
        <v>76</v>
      </c>
      <c r="O85" s="45">
        <v>46</v>
      </c>
      <c r="P85" s="45">
        <v>18</v>
      </c>
      <c r="Q85" s="45">
        <v>34</v>
      </c>
      <c r="R85" s="45">
        <v>77</v>
      </c>
      <c r="S85" s="85">
        <f t="shared" si="6"/>
        <v>251</v>
      </c>
      <c r="T85" s="45">
        <v>93</v>
      </c>
      <c r="U85" s="85">
        <f t="shared" si="7"/>
        <v>344</v>
      </c>
      <c r="V85" s="45"/>
    </row>
    <row r="86" spans="1:22" ht="14.25" customHeight="1" x14ac:dyDescent="0.3">
      <c r="A86" s="84" t="s">
        <v>378</v>
      </c>
      <c r="B86" s="84" t="s">
        <v>379</v>
      </c>
      <c r="C86" s="84" t="s">
        <v>253</v>
      </c>
      <c r="D86" s="45">
        <v>0</v>
      </c>
      <c r="E86" s="45">
        <v>9</v>
      </c>
      <c r="F86" s="45">
        <v>0</v>
      </c>
      <c r="G86" s="45">
        <v>0</v>
      </c>
      <c r="H86" s="45">
        <v>0</v>
      </c>
      <c r="I86" s="45">
        <v>39</v>
      </c>
      <c r="J86" s="85">
        <f t="shared" si="4"/>
        <v>48</v>
      </c>
      <c r="K86" s="45">
        <v>0</v>
      </c>
      <c r="L86" s="85">
        <f t="shared" si="5"/>
        <v>48</v>
      </c>
      <c r="M86" s="45"/>
      <c r="N86" s="45">
        <v>29</v>
      </c>
      <c r="O86" s="45">
        <v>10</v>
      </c>
      <c r="P86" s="45">
        <v>0</v>
      </c>
      <c r="Q86" s="45">
        <v>0</v>
      </c>
      <c r="R86" s="45">
        <v>42</v>
      </c>
      <c r="S86" s="85">
        <f t="shared" si="6"/>
        <v>81</v>
      </c>
      <c r="T86" s="45">
        <v>0</v>
      </c>
      <c r="U86" s="85">
        <f t="shared" si="7"/>
        <v>81</v>
      </c>
      <c r="V86" s="45"/>
    </row>
    <row r="87" spans="1:22" ht="14.25" customHeight="1" x14ac:dyDescent="0.3">
      <c r="A87" s="84" t="s">
        <v>380</v>
      </c>
      <c r="B87" s="84" t="s">
        <v>381</v>
      </c>
      <c r="C87" s="84" t="s">
        <v>236</v>
      </c>
      <c r="D87" s="45">
        <v>32</v>
      </c>
      <c r="E87" s="45">
        <v>25</v>
      </c>
      <c r="F87" s="45">
        <v>0</v>
      </c>
      <c r="G87" s="45">
        <v>0</v>
      </c>
      <c r="H87" s="45">
        <v>29</v>
      </c>
      <c r="I87" s="45">
        <v>10</v>
      </c>
      <c r="J87" s="85">
        <f t="shared" si="4"/>
        <v>96</v>
      </c>
      <c r="K87" s="45">
        <v>77</v>
      </c>
      <c r="L87" s="85">
        <f t="shared" si="5"/>
        <v>173</v>
      </c>
      <c r="M87" s="45"/>
      <c r="N87" s="45">
        <v>31</v>
      </c>
      <c r="O87" s="45">
        <v>28</v>
      </c>
      <c r="P87" s="45">
        <v>0</v>
      </c>
      <c r="Q87" s="45">
        <v>0</v>
      </c>
      <c r="R87" s="45">
        <v>54</v>
      </c>
      <c r="S87" s="85">
        <f t="shared" si="6"/>
        <v>113</v>
      </c>
      <c r="T87" s="45">
        <v>0</v>
      </c>
      <c r="U87" s="85">
        <f t="shared" si="7"/>
        <v>113</v>
      </c>
      <c r="V87" s="45"/>
    </row>
    <row r="88" spans="1:22" ht="14.25" customHeight="1" x14ac:dyDescent="0.3">
      <c r="A88" s="84" t="s">
        <v>382</v>
      </c>
      <c r="B88" s="84" t="s">
        <v>383</v>
      </c>
      <c r="C88" s="84" t="s">
        <v>224</v>
      </c>
      <c r="D88" s="45">
        <v>80</v>
      </c>
      <c r="E88" s="45">
        <v>0</v>
      </c>
      <c r="F88" s="45">
        <v>0</v>
      </c>
      <c r="G88" s="45">
        <v>0</v>
      </c>
      <c r="H88" s="45">
        <v>15</v>
      </c>
      <c r="I88" s="45">
        <v>0</v>
      </c>
      <c r="J88" s="85">
        <f t="shared" si="4"/>
        <v>95</v>
      </c>
      <c r="K88" s="45">
        <v>6</v>
      </c>
      <c r="L88" s="85">
        <f t="shared" si="5"/>
        <v>101</v>
      </c>
      <c r="M88" s="45"/>
      <c r="N88" s="45">
        <v>20</v>
      </c>
      <c r="O88" s="45">
        <v>0</v>
      </c>
      <c r="P88" s="45">
        <v>0</v>
      </c>
      <c r="Q88" s="45">
        <v>0</v>
      </c>
      <c r="R88" s="45">
        <v>0</v>
      </c>
      <c r="S88" s="85">
        <f t="shared" si="6"/>
        <v>20</v>
      </c>
      <c r="T88" s="45">
        <v>0</v>
      </c>
      <c r="U88" s="85">
        <f t="shared" si="7"/>
        <v>20</v>
      </c>
      <c r="V88" s="45"/>
    </row>
    <row r="89" spans="1:22" ht="14.25" customHeight="1" x14ac:dyDescent="0.3">
      <c r="A89" s="84" t="s">
        <v>384</v>
      </c>
      <c r="B89" s="84" t="s">
        <v>385</v>
      </c>
      <c r="C89" s="84" t="s">
        <v>224</v>
      </c>
      <c r="D89" s="45">
        <v>0</v>
      </c>
      <c r="E89" s="45">
        <v>18</v>
      </c>
      <c r="F89" s="45">
        <v>0</v>
      </c>
      <c r="G89" s="45">
        <v>0</v>
      </c>
      <c r="H89" s="45">
        <v>0</v>
      </c>
      <c r="I89" s="45">
        <v>35</v>
      </c>
      <c r="J89" s="85">
        <f t="shared" si="4"/>
        <v>53</v>
      </c>
      <c r="K89" s="45">
        <v>0</v>
      </c>
      <c r="L89" s="85">
        <f t="shared" si="5"/>
        <v>53</v>
      </c>
      <c r="M89" s="45"/>
      <c r="N89" s="45">
        <v>0</v>
      </c>
      <c r="O89" s="45">
        <v>72</v>
      </c>
      <c r="P89" s="45">
        <v>0</v>
      </c>
      <c r="Q89" s="45">
        <v>0</v>
      </c>
      <c r="R89" s="45">
        <v>66</v>
      </c>
      <c r="S89" s="85">
        <f t="shared" si="6"/>
        <v>138</v>
      </c>
      <c r="T89" s="45">
        <v>0</v>
      </c>
      <c r="U89" s="85">
        <f t="shared" si="7"/>
        <v>138</v>
      </c>
      <c r="V89" s="45"/>
    </row>
    <row r="90" spans="1:22" ht="14.25" customHeight="1" x14ac:dyDescent="0.3">
      <c r="A90" t="s">
        <v>386</v>
      </c>
      <c r="B90" t="s">
        <v>387</v>
      </c>
      <c r="C90" s="84" t="s">
        <v>236</v>
      </c>
      <c r="D90" s="45">
        <v>25</v>
      </c>
      <c r="E90" s="45">
        <v>0</v>
      </c>
      <c r="F90" s="45">
        <v>0</v>
      </c>
      <c r="G90" s="45">
        <v>0</v>
      </c>
      <c r="H90" s="45">
        <v>0</v>
      </c>
      <c r="I90" s="45">
        <v>0</v>
      </c>
      <c r="J90" s="85">
        <f t="shared" si="4"/>
        <v>25</v>
      </c>
      <c r="K90" s="45">
        <v>0</v>
      </c>
      <c r="L90" s="85">
        <f t="shared" si="5"/>
        <v>25</v>
      </c>
      <c r="M90" s="45"/>
      <c r="N90" s="45">
        <v>25</v>
      </c>
      <c r="O90" s="45">
        <v>0</v>
      </c>
      <c r="P90" s="45">
        <v>0</v>
      </c>
      <c r="Q90" s="45">
        <v>0</v>
      </c>
      <c r="R90" s="45">
        <v>0</v>
      </c>
      <c r="S90" s="85">
        <f t="shared" si="6"/>
        <v>25</v>
      </c>
      <c r="T90" s="45">
        <v>0</v>
      </c>
      <c r="U90" s="85">
        <f t="shared" si="7"/>
        <v>25</v>
      </c>
      <c r="V90" s="45"/>
    </row>
    <row r="91" spans="1:22" ht="14.25" customHeight="1" x14ac:dyDescent="0.3">
      <c r="A91" s="84" t="s">
        <v>388</v>
      </c>
      <c r="B91" s="84" t="s">
        <v>389</v>
      </c>
      <c r="C91" s="84" t="s">
        <v>227</v>
      </c>
      <c r="D91" s="45">
        <v>0</v>
      </c>
      <c r="E91" s="45">
        <v>0</v>
      </c>
      <c r="F91" s="45">
        <v>0</v>
      </c>
      <c r="G91" s="45">
        <v>0</v>
      </c>
      <c r="H91" s="45">
        <v>0</v>
      </c>
      <c r="I91" s="45">
        <v>154</v>
      </c>
      <c r="J91" s="85">
        <f t="shared" si="4"/>
        <v>154</v>
      </c>
      <c r="K91" s="45">
        <v>0</v>
      </c>
      <c r="L91" s="85">
        <f t="shared" si="5"/>
        <v>154</v>
      </c>
      <c r="M91" s="45"/>
      <c r="N91" s="45">
        <v>15</v>
      </c>
      <c r="O91" s="45">
        <v>0</v>
      </c>
      <c r="P91" s="45">
        <v>0</v>
      </c>
      <c r="Q91" s="45">
        <v>0</v>
      </c>
      <c r="R91" s="45">
        <v>16</v>
      </c>
      <c r="S91" s="85">
        <f t="shared" si="6"/>
        <v>31</v>
      </c>
      <c r="T91" s="45">
        <v>0</v>
      </c>
      <c r="U91" s="85">
        <f t="shared" si="7"/>
        <v>31</v>
      </c>
      <c r="V91" s="45"/>
    </row>
    <row r="92" spans="1:22" ht="14.25" customHeight="1" x14ac:dyDescent="0.3">
      <c r="A92" s="84" t="s">
        <v>390</v>
      </c>
      <c r="B92" s="84" t="s">
        <v>391</v>
      </c>
      <c r="C92" s="84" t="s">
        <v>248</v>
      </c>
      <c r="D92" s="45">
        <v>0</v>
      </c>
      <c r="E92" s="45">
        <v>11</v>
      </c>
      <c r="F92" s="45">
        <v>54</v>
      </c>
      <c r="G92" s="45">
        <v>0</v>
      </c>
      <c r="H92" s="45">
        <v>0</v>
      </c>
      <c r="I92" s="45">
        <v>82</v>
      </c>
      <c r="J92" s="85">
        <f t="shared" si="4"/>
        <v>147</v>
      </c>
      <c r="K92" s="45">
        <v>128</v>
      </c>
      <c r="L92" s="85">
        <f t="shared" si="5"/>
        <v>275</v>
      </c>
      <c r="M92" s="45"/>
      <c r="N92" s="45">
        <v>0</v>
      </c>
      <c r="O92" s="45">
        <v>51</v>
      </c>
      <c r="P92" s="45">
        <v>0</v>
      </c>
      <c r="Q92" s="45">
        <v>0</v>
      </c>
      <c r="R92" s="45">
        <v>19</v>
      </c>
      <c r="S92" s="85">
        <f t="shared" si="6"/>
        <v>70</v>
      </c>
      <c r="T92" s="45">
        <v>12</v>
      </c>
      <c r="U92" s="85">
        <f t="shared" si="7"/>
        <v>82</v>
      </c>
      <c r="V92" s="45"/>
    </row>
    <row r="93" spans="1:22" ht="14.25" customHeight="1" x14ac:dyDescent="0.3">
      <c r="A93" s="84" t="s">
        <v>392</v>
      </c>
      <c r="B93" s="84" t="s">
        <v>393</v>
      </c>
      <c r="C93" s="84" t="s">
        <v>224</v>
      </c>
      <c r="D93" s="45">
        <v>0</v>
      </c>
      <c r="E93" s="45">
        <v>60</v>
      </c>
      <c r="F93" s="45">
        <v>0</v>
      </c>
      <c r="G93" s="45">
        <v>0</v>
      </c>
      <c r="H93" s="45">
        <v>0</v>
      </c>
      <c r="I93" s="45">
        <v>83</v>
      </c>
      <c r="J93" s="85">
        <f t="shared" si="4"/>
        <v>143</v>
      </c>
      <c r="K93" s="45">
        <v>0</v>
      </c>
      <c r="L93" s="85">
        <f t="shared" si="5"/>
        <v>143</v>
      </c>
      <c r="M93" s="45"/>
      <c r="N93" s="45">
        <v>0</v>
      </c>
      <c r="O93" s="45">
        <v>15</v>
      </c>
      <c r="P93" s="45">
        <v>0</v>
      </c>
      <c r="Q93" s="45">
        <v>0</v>
      </c>
      <c r="R93" s="45">
        <v>19</v>
      </c>
      <c r="S93" s="85">
        <f t="shared" si="6"/>
        <v>34</v>
      </c>
      <c r="T93" s="45">
        <v>37</v>
      </c>
      <c r="U93" s="85">
        <f t="shared" si="7"/>
        <v>71</v>
      </c>
      <c r="V93" s="45"/>
    </row>
    <row r="94" spans="1:22" ht="14.25" customHeight="1" x14ac:dyDescent="0.3">
      <c r="A94" s="84" t="s">
        <v>394</v>
      </c>
      <c r="B94" s="84" t="s">
        <v>395</v>
      </c>
      <c r="C94" s="84" t="s">
        <v>236</v>
      </c>
      <c r="D94" s="45">
        <v>0</v>
      </c>
      <c r="E94" s="45">
        <v>0</v>
      </c>
      <c r="F94" s="45">
        <v>0</v>
      </c>
      <c r="G94" s="45">
        <v>0</v>
      </c>
      <c r="H94" s="45">
        <v>14</v>
      </c>
      <c r="I94" s="45">
        <v>205</v>
      </c>
      <c r="J94" s="85">
        <f t="shared" si="4"/>
        <v>219</v>
      </c>
      <c r="K94" s="45">
        <v>0</v>
      </c>
      <c r="L94" s="85">
        <f t="shared" si="5"/>
        <v>219</v>
      </c>
      <c r="M94" s="45"/>
      <c r="N94" s="45">
        <v>14</v>
      </c>
      <c r="O94" s="45">
        <v>38</v>
      </c>
      <c r="P94" s="45">
        <v>0</v>
      </c>
      <c r="Q94" s="45">
        <v>0</v>
      </c>
      <c r="R94" s="45">
        <v>39</v>
      </c>
      <c r="S94" s="85">
        <f t="shared" si="6"/>
        <v>91</v>
      </c>
      <c r="T94" s="45">
        <v>0</v>
      </c>
      <c r="U94" s="85">
        <f t="shared" si="7"/>
        <v>91</v>
      </c>
      <c r="V94" s="45"/>
    </row>
    <row r="95" spans="1:22" ht="14.25" customHeight="1" x14ac:dyDescent="0.3">
      <c r="A95" s="84" t="s">
        <v>396</v>
      </c>
      <c r="B95" s="84" t="s">
        <v>397</v>
      </c>
      <c r="C95" s="84" t="s">
        <v>224</v>
      </c>
      <c r="D95" s="45">
        <v>0</v>
      </c>
      <c r="E95" s="45">
        <v>0</v>
      </c>
      <c r="F95" s="45">
        <v>0</v>
      </c>
      <c r="G95" s="45">
        <v>0</v>
      </c>
      <c r="H95" s="45">
        <v>0</v>
      </c>
      <c r="I95" s="45">
        <v>0</v>
      </c>
      <c r="J95" s="85">
        <f t="shared" si="4"/>
        <v>0</v>
      </c>
      <c r="K95" s="45">
        <v>0</v>
      </c>
      <c r="L95" s="85">
        <f t="shared" si="5"/>
        <v>0</v>
      </c>
      <c r="M95" s="45"/>
      <c r="N95" s="45">
        <v>0</v>
      </c>
      <c r="O95" s="45">
        <v>0</v>
      </c>
      <c r="P95" s="45">
        <v>0</v>
      </c>
      <c r="Q95" s="45">
        <v>0</v>
      </c>
      <c r="R95" s="45">
        <v>0</v>
      </c>
      <c r="S95" s="85">
        <f t="shared" si="6"/>
        <v>0</v>
      </c>
      <c r="T95" s="45">
        <v>2</v>
      </c>
      <c r="U95" s="85">
        <f t="shared" si="7"/>
        <v>2</v>
      </c>
      <c r="V95" s="45"/>
    </row>
    <row r="96" spans="1:22" ht="14.25" customHeight="1" x14ac:dyDescent="0.3">
      <c r="A96" s="84" t="s">
        <v>398</v>
      </c>
      <c r="B96" s="84" t="s">
        <v>399</v>
      </c>
      <c r="C96" s="84" t="s">
        <v>248</v>
      </c>
      <c r="D96" s="45">
        <v>6</v>
      </c>
      <c r="E96" s="45">
        <v>15</v>
      </c>
      <c r="F96" s="45">
        <v>0</v>
      </c>
      <c r="G96" s="45">
        <v>0</v>
      </c>
      <c r="H96" s="45">
        <v>10</v>
      </c>
      <c r="I96" s="45">
        <v>12</v>
      </c>
      <c r="J96" s="85">
        <f t="shared" si="4"/>
        <v>43</v>
      </c>
      <c r="K96" s="45">
        <v>16</v>
      </c>
      <c r="L96" s="85">
        <f t="shared" si="5"/>
        <v>59</v>
      </c>
      <c r="M96" s="45"/>
      <c r="N96" s="45">
        <v>0</v>
      </c>
      <c r="O96" s="45">
        <v>1</v>
      </c>
      <c r="P96" s="45">
        <v>0</v>
      </c>
      <c r="Q96" s="45">
        <v>0</v>
      </c>
      <c r="R96" s="45">
        <v>0</v>
      </c>
      <c r="S96" s="85">
        <f t="shared" si="6"/>
        <v>1</v>
      </c>
      <c r="T96" s="45">
        <v>0</v>
      </c>
      <c r="U96" s="85">
        <f t="shared" si="7"/>
        <v>1</v>
      </c>
      <c r="V96" s="45"/>
    </row>
    <row r="97" spans="1:22" ht="14.25" customHeight="1" x14ac:dyDescent="0.3">
      <c r="A97" s="84" t="s">
        <v>400</v>
      </c>
      <c r="B97" s="84" t="s">
        <v>401</v>
      </c>
      <c r="C97" s="84" t="s">
        <v>258</v>
      </c>
      <c r="D97" s="45">
        <v>0</v>
      </c>
      <c r="E97" s="45">
        <v>0</v>
      </c>
      <c r="F97" s="45">
        <v>0</v>
      </c>
      <c r="G97" s="45">
        <v>0</v>
      </c>
      <c r="H97" s="45">
        <v>0</v>
      </c>
      <c r="I97" s="45">
        <v>0</v>
      </c>
      <c r="J97" s="85">
        <f t="shared" si="4"/>
        <v>0</v>
      </c>
      <c r="K97" s="45">
        <v>30</v>
      </c>
      <c r="L97" s="85">
        <f t="shared" si="5"/>
        <v>30</v>
      </c>
      <c r="M97" s="45"/>
      <c r="N97" s="45">
        <v>0</v>
      </c>
      <c r="O97" s="45">
        <v>0</v>
      </c>
      <c r="P97" s="45">
        <v>0</v>
      </c>
      <c r="Q97" s="45">
        <v>0</v>
      </c>
      <c r="R97" s="45">
        <v>10</v>
      </c>
      <c r="S97" s="85">
        <f t="shared" si="6"/>
        <v>10</v>
      </c>
      <c r="T97" s="45">
        <v>6</v>
      </c>
      <c r="U97" s="85">
        <f t="shared" si="7"/>
        <v>16</v>
      </c>
      <c r="V97" s="45"/>
    </row>
    <row r="98" spans="1:22" ht="14.25" customHeight="1" x14ac:dyDescent="0.3">
      <c r="A98" s="84" t="s">
        <v>402</v>
      </c>
      <c r="B98" s="84" t="s">
        <v>403</v>
      </c>
      <c r="C98" s="84" t="s">
        <v>343</v>
      </c>
      <c r="D98" s="45">
        <v>3</v>
      </c>
      <c r="E98" s="45">
        <v>135</v>
      </c>
      <c r="F98" s="45">
        <v>0</v>
      </c>
      <c r="G98" s="45">
        <v>0</v>
      </c>
      <c r="H98" s="45">
        <v>5</v>
      </c>
      <c r="I98" s="45">
        <v>9</v>
      </c>
      <c r="J98" s="85">
        <f t="shared" si="4"/>
        <v>152</v>
      </c>
      <c r="K98" s="45">
        <v>165</v>
      </c>
      <c r="L98" s="85">
        <f t="shared" si="5"/>
        <v>317</v>
      </c>
      <c r="M98" s="45"/>
      <c r="N98" s="45">
        <v>23</v>
      </c>
      <c r="O98" s="45">
        <v>64</v>
      </c>
      <c r="P98" s="45">
        <v>13</v>
      </c>
      <c r="Q98" s="45">
        <v>9</v>
      </c>
      <c r="R98" s="45">
        <v>22</v>
      </c>
      <c r="S98" s="85">
        <f t="shared" si="6"/>
        <v>131</v>
      </c>
      <c r="T98" s="45">
        <v>95</v>
      </c>
      <c r="U98" s="85">
        <f t="shared" si="7"/>
        <v>226</v>
      </c>
      <c r="V98" s="45"/>
    </row>
    <row r="99" spans="1:22" ht="14.25" customHeight="1" x14ac:dyDescent="0.3">
      <c r="A99" s="84" t="s">
        <v>404</v>
      </c>
      <c r="B99" s="84" t="s">
        <v>405</v>
      </c>
      <c r="C99" s="84" t="s">
        <v>227</v>
      </c>
      <c r="D99" s="45">
        <v>0</v>
      </c>
      <c r="E99" s="45">
        <v>0</v>
      </c>
      <c r="F99" s="45">
        <v>0</v>
      </c>
      <c r="G99" s="45">
        <v>0</v>
      </c>
      <c r="H99" s="45">
        <v>0</v>
      </c>
      <c r="I99" s="45">
        <v>51</v>
      </c>
      <c r="J99" s="85">
        <f t="shared" si="4"/>
        <v>51</v>
      </c>
      <c r="K99" s="45">
        <v>0</v>
      </c>
      <c r="L99" s="85">
        <f t="shared" si="5"/>
        <v>51</v>
      </c>
      <c r="M99" s="45"/>
      <c r="N99" s="45">
        <v>0</v>
      </c>
      <c r="O99" s="45">
        <v>3</v>
      </c>
      <c r="P99" s="45">
        <v>0</v>
      </c>
      <c r="Q99" s="45">
        <v>0</v>
      </c>
      <c r="R99" s="45">
        <v>0</v>
      </c>
      <c r="S99" s="85">
        <f t="shared" si="6"/>
        <v>3</v>
      </c>
      <c r="T99" s="45">
        <v>146</v>
      </c>
      <c r="U99" s="85">
        <f t="shared" si="7"/>
        <v>149</v>
      </c>
      <c r="V99" s="45"/>
    </row>
    <row r="100" spans="1:22" ht="14.25" customHeight="1" x14ac:dyDescent="0.3">
      <c r="A100" s="84" t="s">
        <v>406</v>
      </c>
      <c r="B100" s="84" t="s">
        <v>407</v>
      </c>
      <c r="C100" s="84" t="s">
        <v>248</v>
      </c>
      <c r="D100" s="45">
        <v>0</v>
      </c>
      <c r="E100" s="45">
        <v>0</v>
      </c>
      <c r="F100" s="45">
        <v>0</v>
      </c>
      <c r="G100" s="45">
        <v>0</v>
      </c>
      <c r="H100" s="45">
        <v>0</v>
      </c>
      <c r="I100" s="45">
        <v>118</v>
      </c>
      <c r="J100" s="85">
        <f t="shared" si="4"/>
        <v>118</v>
      </c>
      <c r="K100" s="45">
        <v>0</v>
      </c>
      <c r="L100" s="85">
        <f t="shared" si="5"/>
        <v>118</v>
      </c>
      <c r="M100" s="45"/>
      <c r="N100" s="45">
        <v>104</v>
      </c>
      <c r="O100" s="45">
        <v>47</v>
      </c>
      <c r="P100" s="45">
        <v>0</v>
      </c>
      <c r="Q100" s="45">
        <v>0</v>
      </c>
      <c r="R100" s="45">
        <v>107</v>
      </c>
      <c r="S100" s="85">
        <f t="shared" si="6"/>
        <v>258</v>
      </c>
      <c r="T100" s="45">
        <v>444</v>
      </c>
      <c r="U100" s="85">
        <f t="shared" si="7"/>
        <v>702</v>
      </c>
      <c r="V100" s="45"/>
    </row>
    <row r="101" spans="1:22" ht="14.25" customHeight="1" x14ac:dyDescent="0.3">
      <c r="A101" s="84" t="s">
        <v>408</v>
      </c>
      <c r="B101" s="84" t="s">
        <v>409</v>
      </c>
      <c r="C101" s="84" t="s">
        <v>224</v>
      </c>
      <c r="D101" s="45">
        <v>0</v>
      </c>
      <c r="E101" s="45">
        <v>30</v>
      </c>
      <c r="F101" s="45">
        <v>0</v>
      </c>
      <c r="G101" s="45">
        <v>0</v>
      </c>
      <c r="H101" s="45">
        <v>0</v>
      </c>
      <c r="I101" s="45">
        <v>0</v>
      </c>
      <c r="J101" s="85">
        <f t="shared" si="4"/>
        <v>30</v>
      </c>
      <c r="K101" s="45">
        <v>0</v>
      </c>
      <c r="L101" s="85">
        <f t="shared" si="5"/>
        <v>30</v>
      </c>
      <c r="M101" s="45"/>
      <c r="N101" s="45">
        <v>0</v>
      </c>
      <c r="O101" s="45">
        <v>0</v>
      </c>
      <c r="P101" s="45">
        <v>0</v>
      </c>
      <c r="Q101" s="45">
        <v>0</v>
      </c>
      <c r="R101" s="45">
        <v>0</v>
      </c>
      <c r="S101" s="85">
        <f t="shared" si="6"/>
        <v>0</v>
      </c>
      <c r="T101" s="45">
        <v>0</v>
      </c>
      <c r="U101" s="85">
        <f t="shared" si="7"/>
        <v>0</v>
      </c>
      <c r="V101" s="45"/>
    </row>
    <row r="102" spans="1:22" ht="14.25" customHeight="1" x14ac:dyDescent="0.3">
      <c r="A102" s="84" t="s">
        <v>410</v>
      </c>
      <c r="B102" s="84" t="s">
        <v>411</v>
      </c>
      <c r="C102" s="84" t="s">
        <v>224</v>
      </c>
      <c r="D102" s="45">
        <v>0</v>
      </c>
      <c r="E102" s="45">
        <v>26</v>
      </c>
      <c r="F102" s="45">
        <v>0</v>
      </c>
      <c r="G102" s="45">
        <v>0</v>
      </c>
      <c r="H102" s="45">
        <v>0</v>
      </c>
      <c r="I102" s="45">
        <v>0</v>
      </c>
      <c r="J102" s="85">
        <f t="shared" si="4"/>
        <v>26</v>
      </c>
      <c r="K102" s="45">
        <v>0</v>
      </c>
      <c r="L102" s="85">
        <f t="shared" si="5"/>
        <v>26</v>
      </c>
      <c r="M102" s="45"/>
      <c r="N102" s="45">
        <v>0</v>
      </c>
      <c r="O102" s="45">
        <v>0</v>
      </c>
      <c r="P102" s="45">
        <v>0</v>
      </c>
      <c r="Q102" s="45">
        <v>0</v>
      </c>
      <c r="R102" s="45">
        <v>30</v>
      </c>
      <c r="S102" s="85">
        <f t="shared" si="6"/>
        <v>30</v>
      </c>
      <c r="T102" s="45">
        <v>65</v>
      </c>
      <c r="U102" s="85">
        <f t="shared" si="7"/>
        <v>95</v>
      </c>
      <c r="V102" s="45"/>
    </row>
    <row r="103" spans="1:22" ht="14.25" customHeight="1" x14ac:dyDescent="0.3">
      <c r="A103" s="84" t="s">
        <v>412</v>
      </c>
      <c r="B103" s="84" t="s">
        <v>413</v>
      </c>
      <c r="C103" s="84" t="s">
        <v>236</v>
      </c>
      <c r="D103" s="45">
        <v>0</v>
      </c>
      <c r="E103" s="45">
        <v>7</v>
      </c>
      <c r="F103" s="45">
        <v>0</v>
      </c>
      <c r="G103" s="45">
        <v>0</v>
      </c>
      <c r="H103" s="45">
        <v>5</v>
      </c>
      <c r="I103" s="45">
        <v>0</v>
      </c>
      <c r="J103" s="85">
        <f t="shared" si="4"/>
        <v>12</v>
      </c>
      <c r="K103" s="45">
        <v>0</v>
      </c>
      <c r="L103" s="85">
        <f t="shared" si="5"/>
        <v>12</v>
      </c>
      <c r="M103" s="45"/>
      <c r="N103" s="45">
        <v>26</v>
      </c>
      <c r="O103" s="45">
        <v>5</v>
      </c>
      <c r="P103" s="45">
        <v>0</v>
      </c>
      <c r="Q103" s="45">
        <v>0</v>
      </c>
      <c r="R103" s="45">
        <v>16</v>
      </c>
      <c r="S103" s="85">
        <f t="shared" si="6"/>
        <v>47</v>
      </c>
      <c r="T103" s="45">
        <v>0</v>
      </c>
      <c r="U103" s="85">
        <f t="shared" si="7"/>
        <v>47</v>
      </c>
      <c r="V103" s="45"/>
    </row>
    <row r="104" spans="1:22" ht="14.25" customHeight="1" x14ac:dyDescent="0.3">
      <c r="A104" s="84" t="s">
        <v>414</v>
      </c>
      <c r="B104" s="84" t="s">
        <v>415</v>
      </c>
      <c r="C104" s="84" t="s">
        <v>224</v>
      </c>
      <c r="D104" s="45">
        <v>0</v>
      </c>
      <c r="E104" s="45">
        <v>0</v>
      </c>
      <c r="F104" s="45">
        <v>0</v>
      </c>
      <c r="G104" s="45">
        <v>0</v>
      </c>
      <c r="H104" s="45">
        <v>0</v>
      </c>
      <c r="I104" s="45">
        <v>15</v>
      </c>
      <c r="J104" s="85">
        <f t="shared" si="4"/>
        <v>15</v>
      </c>
      <c r="K104" s="45">
        <v>0</v>
      </c>
      <c r="L104" s="85">
        <f t="shared" si="5"/>
        <v>15</v>
      </c>
      <c r="M104" s="45"/>
      <c r="N104" s="45">
        <v>3</v>
      </c>
      <c r="O104" s="45">
        <v>0</v>
      </c>
      <c r="P104" s="45">
        <v>0</v>
      </c>
      <c r="Q104" s="45">
        <v>0</v>
      </c>
      <c r="R104" s="45">
        <v>8</v>
      </c>
      <c r="S104" s="85">
        <f t="shared" si="6"/>
        <v>11</v>
      </c>
      <c r="T104" s="45">
        <v>6</v>
      </c>
      <c r="U104" s="85">
        <f t="shared" si="7"/>
        <v>17</v>
      </c>
      <c r="V104" s="45"/>
    </row>
    <row r="105" spans="1:22" ht="14.25" customHeight="1" x14ac:dyDescent="0.3">
      <c r="A105" s="84" t="s">
        <v>416</v>
      </c>
      <c r="B105" s="84" t="s">
        <v>417</v>
      </c>
      <c r="C105" s="84" t="s">
        <v>258</v>
      </c>
      <c r="D105" s="45">
        <v>49</v>
      </c>
      <c r="E105" s="45">
        <v>33</v>
      </c>
      <c r="F105" s="45">
        <v>0</v>
      </c>
      <c r="G105" s="45">
        <v>31</v>
      </c>
      <c r="H105" s="45">
        <v>63</v>
      </c>
      <c r="I105" s="45">
        <v>0</v>
      </c>
      <c r="J105" s="85">
        <f t="shared" si="4"/>
        <v>176</v>
      </c>
      <c r="K105" s="45">
        <v>0</v>
      </c>
      <c r="L105" s="85">
        <f t="shared" si="5"/>
        <v>176</v>
      </c>
      <c r="M105" s="45"/>
      <c r="N105" s="45">
        <v>64</v>
      </c>
      <c r="O105" s="45">
        <v>64</v>
      </c>
      <c r="P105" s="45">
        <v>0</v>
      </c>
      <c r="Q105" s="45">
        <v>13</v>
      </c>
      <c r="R105" s="45">
        <v>44</v>
      </c>
      <c r="S105" s="85">
        <f t="shared" si="6"/>
        <v>185</v>
      </c>
      <c r="T105" s="45">
        <v>55</v>
      </c>
      <c r="U105" s="85">
        <f t="shared" si="7"/>
        <v>240</v>
      </c>
      <c r="V105" s="45"/>
    </row>
    <row r="106" spans="1:22" ht="14.25" customHeight="1" x14ac:dyDescent="0.3">
      <c r="A106" s="84" t="s">
        <v>418</v>
      </c>
      <c r="B106" s="84" t="s">
        <v>419</v>
      </c>
      <c r="C106" s="84" t="s">
        <v>227</v>
      </c>
      <c r="D106" s="45">
        <v>0</v>
      </c>
      <c r="E106" s="45">
        <v>0</v>
      </c>
      <c r="F106" s="45">
        <v>0</v>
      </c>
      <c r="G106" s="45">
        <v>0</v>
      </c>
      <c r="H106" s="45">
        <v>0</v>
      </c>
      <c r="I106" s="45">
        <v>1</v>
      </c>
      <c r="J106" s="85">
        <f t="shared" si="4"/>
        <v>1</v>
      </c>
      <c r="K106" s="45">
        <v>0</v>
      </c>
      <c r="L106" s="85">
        <f t="shared" si="5"/>
        <v>1</v>
      </c>
      <c r="M106" s="45"/>
      <c r="N106" s="45">
        <v>0</v>
      </c>
      <c r="O106" s="45">
        <v>1</v>
      </c>
      <c r="P106" s="45">
        <v>0</v>
      </c>
      <c r="Q106" s="45">
        <v>0</v>
      </c>
      <c r="R106" s="45">
        <v>2</v>
      </c>
      <c r="S106" s="85">
        <f t="shared" si="6"/>
        <v>3</v>
      </c>
      <c r="T106" s="45">
        <v>0</v>
      </c>
      <c r="U106" s="85">
        <f t="shared" si="7"/>
        <v>3</v>
      </c>
      <c r="V106" s="45"/>
    </row>
    <row r="107" spans="1:22" ht="14.25" customHeight="1" x14ac:dyDescent="0.3">
      <c r="A107" s="84" t="s">
        <v>420</v>
      </c>
      <c r="B107" s="84" t="s">
        <v>421</v>
      </c>
      <c r="C107" s="84" t="s">
        <v>236</v>
      </c>
      <c r="D107" s="45">
        <v>0</v>
      </c>
      <c r="E107" s="45">
        <v>0</v>
      </c>
      <c r="F107" s="45">
        <v>0</v>
      </c>
      <c r="G107" s="45">
        <v>0</v>
      </c>
      <c r="H107" s="45">
        <v>0</v>
      </c>
      <c r="I107" s="45">
        <v>1</v>
      </c>
      <c r="J107" s="85">
        <f t="shared" si="4"/>
        <v>1</v>
      </c>
      <c r="K107" s="45">
        <v>0</v>
      </c>
      <c r="L107" s="85">
        <f t="shared" si="5"/>
        <v>1</v>
      </c>
      <c r="M107" s="45"/>
      <c r="N107" s="45">
        <v>0</v>
      </c>
      <c r="O107" s="45">
        <v>47</v>
      </c>
      <c r="P107" s="45">
        <v>0</v>
      </c>
      <c r="Q107" s="45">
        <v>0</v>
      </c>
      <c r="R107" s="45">
        <v>1</v>
      </c>
      <c r="S107" s="85">
        <f t="shared" si="6"/>
        <v>48</v>
      </c>
      <c r="T107" s="45">
        <v>0</v>
      </c>
      <c r="U107" s="85">
        <f t="shared" si="7"/>
        <v>48</v>
      </c>
      <c r="V107" s="45"/>
    </row>
    <row r="108" spans="1:22" ht="14.25" customHeight="1" x14ac:dyDescent="0.3">
      <c r="A108" s="84" t="s">
        <v>422</v>
      </c>
      <c r="B108" s="84" t="s">
        <v>423</v>
      </c>
      <c r="C108" s="84" t="s">
        <v>224</v>
      </c>
      <c r="D108" s="45">
        <v>0</v>
      </c>
      <c r="E108" s="45">
        <v>0</v>
      </c>
      <c r="F108" s="45">
        <v>0</v>
      </c>
      <c r="G108" s="45">
        <v>0</v>
      </c>
      <c r="H108" s="45">
        <v>1</v>
      </c>
      <c r="I108" s="45">
        <v>3</v>
      </c>
      <c r="J108" s="85">
        <f t="shared" si="4"/>
        <v>4</v>
      </c>
      <c r="K108" s="45">
        <v>0</v>
      </c>
      <c r="L108" s="85">
        <f t="shared" si="5"/>
        <v>4</v>
      </c>
      <c r="M108" s="45"/>
      <c r="N108" s="45">
        <v>0</v>
      </c>
      <c r="O108" s="45">
        <v>1</v>
      </c>
      <c r="P108" s="45">
        <v>0</v>
      </c>
      <c r="Q108" s="45">
        <v>0</v>
      </c>
      <c r="R108" s="45">
        <v>4</v>
      </c>
      <c r="S108" s="85">
        <f t="shared" si="6"/>
        <v>5</v>
      </c>
      <c r="T108" s="45">
        <v>7</v>
      </c>
      <c r="U108" s="85">
        <f t="shared" si="7"/>
        <v>12</v>
      </c>
      <c r="V108" s="45"/>
    </row>
    <row r="109" spans="1:22" ht="14.25" customHeight="1" x14ac:dyDescent="0.3">
      <c r="A109" s="84" t="s">
        <v>424</v>
      </c>
      <c r="B109" s="84" t="s">
        <v>425</v>
      </c>
      <c r="C109" s="84" t="s">
        <v>343</v>
      </c>
      <c r="D109" s="45">
        <v>0</v>
      </c>
      <c r="E109" s="45">
        <v>0</v>
      </c>
      <c r="F109" s="45">
        <v>0</v>
      </c>
      <c r="G109" s="45">
        <v>0</v>
      </c>
      <c r="H109" s="45">
        <v>0</v>
      </c>
      <c r="I109" s="45">
        <v>71</v>
      </c>
      <c r="J109" s="85">
        <f t="shared" si="4"/>
        <v>71</v>
      </c>
      <c r="K109" s="45">
        <v>0</v>
      </c>
      <c r="L109" s="85">
        <f t="shared" si="5"/>
        <v>71</v>
      </c>
      <c r="M109" s="45"/>
      <c r="N109" s="45">
        <v>46</v>
      </c>
      <c r="O109" s="45">
        <v>14</v>
      </c>
      <c r="P109" s="45">
        <v>0</v>
      </c>
      <c r="Q109" s="45">
        <v>0</v>
      </c>
      <c r="R109" s="45">
        <v>29</v>
      </c>
      <c r="S109" s="85">
        <f t="shared" si="6"/>
        <v>89</v>
      </c>
      <c r="T109" s="45">
        <v>20</v>
      </c>
      <c r="U109" s="85">
        <f t="shared" si="7"/>
        <v>109</v>
      </c>
      <c r="V109" s="45"/>
    </row>
    <row r="110" spans="1:22" ht="14.25" customHeight="1" x14ac:dyDescent="0.3">
      <c r="A110" s="84" t="s">
        <v>426</v>
      </c>
      <c r="B110" s="84" t="s">
        <v>427</v>
      </c>
      <c r="C110" s="84" t="s">
        <v>224</v>
      </c>
      <c r="D110" s="45">
        <v>10</v>
      </c>
      <c r="E110" s="45">
        <v>0</v>
      </c>
      <c r="F110" s="45">
        <v>0</v>
      </c>
      <c r="G110" s="45">
        <v>0</v>
      </c>
      <c r="H110" s="45">
        <v>0</v>
      </c>
      <c r="I110" s="45">
        <v>0</v>
      </c>
      <c r="J110" s="85">
        <f t="shared" si="4"/>
        <v>10</v>
      </c>
      <c r="K110" s="45">
        <v>20</v>
      </c>
      <c r="L110" s="85">
        <f t="shared" si="5"/>
        <v>30</v>
      </c>
      <c r="M110" s="45"/>
      <c r="N110" s="45">
        <v>69</v>
      </c>
      <c r="O110" s="45">
        <v>0</v>
      </c>
      <c r="P110" s="45">
        <v>0</v>
      </c>
      <c r="Q110" s="45">
        <v>0</v>
      </c>
      <c r="R110" s="45">
        <v>57</v>
      </c>
      <c r="S110" s="85">
        <f t="shared" si="6"/>
        <v>126</v>
      </c>
      <c r="T110" s="45">
        <v>0</v>
      </c>
      <c r="U110" s="85">
        <f t="shared" si="7"/>
        <v>126</v>
      </c>
      <c r="V110" s="45"/>
    </row>
    <row r="111" spans="1:22" ht="14.25" customHeight="1" x14ac:dyDescent="0.3">
      <c r="A111" s="84" t="s">
        <v>428</v>
      </c>
      <c r="B111" s="84" t="s">
        <v>429</v>
      </c>
      <c r="C111" s="84" t="s">
        <v>224</v>
      </c>
      <c r="D111" s="45">
        <v>0</v>
      </c>
      <c r="E111" s="45">
        <v>0</v>
      </c>
      <c r="F111" s="45">
        <v>0</v>
      </c>
      <c r="G111" s="45">
        <v>0</v>
      </c>
      <c r="H111" s="45">
        <v>0</v>
      </c>
      <c r="I111" s="45">
        <v>46</v>
      </c>
      <c r="J111" s="85">
        <f t="shared" si="4"/>
        <v>46</v>
      </c>
      <c r="K111" s="45">
        <v>0</v>
      </c>
      <c r="L111" s="85">
        <f t="shared" si="5"/>
        <v>46</v>
      </c>
      <c r="M111" s="45"/>
      <c r="N111" s="45">
        <v>0</v>
      </c>
      <c r="O111" s="45">
        <v>27</v>
      </c>
      <c r="P111" s="45">
        <v>0</v>
      </c>
      <c r="Q111" s="45">
        <v>0</v>
      </c>
      <c r="R111" s="45">
        <v>12</v>
      </c>
      <c r="S111" s="85">
        <f t="shared" si="6"/>
        <v>39</v>
      </c>
      <c r="T111" s="45">
        <v>0</v>
      </c>
      <c r="U111" s="85">
        <f t="shared" si="7"/>
        <v>39</v>
      </c>
      <c r="V111" s="45"/>
    </row>
    <row r="112" spans="1:22" ht="14.25" customHeight="1" x14ac:dyDescent="0.3">
      <c r="A112" s="84" t="s">
        <v>430</v>
      </c>
      <c r="B112" s="84" t="s">
        <v>431</v>
      </c>
      <c r="C112" s="84" t="s">
        <v>253</v>
      </c>
      <c r="D112" s="45">
        <v>0</v>
      </c>
      <c r="E112" s="45">
        <v>5</v>
      </c>
      <c r="F112" s="45">
        <v>0</v>
      </c>
      <c r="G112" s="45">
        <v>0</v>
      </c>
      <c r="H112" s="45">
        <v>0</v>
      </c>
      <c r="I112" s="45">
        <v>18</v>
      </c>
      <c r="J112" s="85">
        <f t="shared" si="4"/>
        <v>23</v>
      </c>
      <c r="K112" s="45">
        <v>5</v>
      </c>
      <c r="L112" s="85">
        <f t="shared" si="5"/>
        <v>28</v>
      </c>
      <c r="M112" s="45"/>
      <c r="N112" s="45">
        <v>110</v>
      </c>
      <c r="O112" s="45">
        <v>0</v>
      </c>
      <c r="P112" s="45">
        <v>0</v>
      </c>
      <c r="Q112" s="45">
        <v>20</v>
      </c>
      <c r="R112" s="45">
        <v>67</v>
      </c>
      <c r="S112" s="85">
        <f t="shared" si="6"/>
        <v>197</v>
      </c>
      <c r="T112" s="45">
        <v>0</v>
      </c>
      <c r="U112" s="85">
        <f t="shared" si="7"/>
        <v>197</v>
      </c>
      <c r="V112" s="45"/>
    </row>
    <row r="113" spans="1:22" ht="14.25" customHeight="1" x14ac:dyDescent="0.3">
      <c r="A113" s="84" t="s">
        <v>432</v>
      </c>
      <c r="B113" s="84" t="s">
        <v>433</v>
      </c>
      <c r="C113" s="84" t="s">
        <v>227</v>
      </c>
      <c r="D113" s="45">
        <v>0</v>
      </c>
      <c r="E113" s="45">
        <v>4</v>
      </c>
      <c r="F113" s="45">
        <v>0</v>
      </c>
      <c r="G113" s="45">
        <v>0</v>
      </c>
      <c r="H113" s="45">
        <v>0</v>
      </c>
      <c r="I113" s="45">
        <v>19</v>
      </c>
      <c r="J113" s="85">
        <f t="shared" si="4"/>
        <v>23</v>
      </c>
      <c r="K113" s="45">
        <v>0</v>
      </c>
      <c r="L113" s="85">
        <f t="shared" si="5"/>
        <v>23</v>
      </c>
      <c r="M113" s="45"/>
      <c r="N113" s="45">
        <v>0</v>
      </c>
      <c r="O113" s="45">
        <v>1</v>
      </c>
      <c r="P113" s="45">
        <v>0</v>
      </c>
      <c r="Q113" s="45">
        <v>0</v>
      </c>
      <c r="R113" s="45">
        <v>0</v>
      </c>
      <c r="S113" s="85">
        <f t="shared" si="6"/>
        <v>1</v>
      </c>
      <c r="T113" s="45">
        <v>0</v>
      </c>
      <c r="U113" s="85">
        <f t="shared" si="7"/>
        <v>1</v>
      </c>
      <c r="V113" s="45"/>
    </row>
    <row r="114" spans="1:22" ht="14.25" customHeight="1" x14ac:dyDescent="0.3">
      <c r="A114" s="84" t="s">
        <v>434</v>
      </c>
      <c r="B114" s="84" t="s">
        <v>435</v>
      </c>
      <c r="C114" s="84" t="s">
        <v>227</v>
      </c>
      <c r="D114" s="45">
        <v>0</v>
      </c>
      <c r="E114" s="45">
        <v>0</v>
      </c>
      <c r="F114" s="45">
        <v>0</v>
      </c>
      <c r="G114" s="45">
        <v>0</v>
      </c>
      <c r="H114" s="45">
        <v>0</v>
      </c>
      <c r="I114" s="45">
        <v>80</v>
      </c>
      <c r="J114" s="85">
        <f t="shared" si="4"/>
        <v>80</v>
      </c>
      <c r="K114" s="45">
        <v>0</v>
      </c>
      <c r="L114" s="85">
        <f t="shared" si="5"/>
        <v>80</v>
      </c>
      <c r="M114" s="45"/>
      <c r="N114" s="45">
        <v>0</v>
      </c>
      <c r="O114" s="45">
        <v>0</v>
      </c>
      <c r="P114" s="45">
        <v>0</v>
      </c>
      <c r="Q114" s="45">
        <v>0</v>
      </c>
      <c r="R114" s="45">
        <v>20</v>
      </c>
      <c r="S114" s="85">
        <f t="shared" si="6"/>
        <v>20</v>
      </c>
      <c r="T114" s="45">
        <v>20</v>
      </c>
      <c r="U114" s="85">
        <f t="shared" si="7"/>
        <v>40</v>
      </c>
      <c r="V114" s="45"/>
    </row>
    <row r="115" spans="1:22" ht="14.25" customHeight="1" x14ac:dyDescent="0.3">
      <c r="A115" s="84" t="s">
        <v>436</v>
      </c>
      <c r="B115" s="84" t="s">
        <v>437</v>
      </c>
      <c r="C115" s="84" t="s">
        <v>236</v>
      </c>
      <c r="D115" s="45">
        <v>12</v>
      </c>
      <c r="E115" s="45">
        <v>0</v>
      </c>
      <c r="F115" s="45">
        <v>0</v>
      </c>
      <c r="G115" s="45">
        <v>0</v>
      </c>
      <c r="H115" s="45">
        <v>6</v>
      </c>
      <c r="I115" s="45">
        <v>275</v>
      </c>
      <c r="J115" s="85">
        <f t="shared" si="4"/>
        <v>293</v>
      </c>
      <c r="K115" s="45">
        <v>126</v>
      </c>
      <c r="L115" s="85">
        <f t="shared" si="5"/>
        <v>419</v>
      </c>
      <c r="M115" s="45"/>
      <c r="N115" s="45">
        <v>29</v>
      </c>
      <c r="O115" s="45">
        <v>17</v>
      </c>
      <c r="P115" s="45">
        <v>0</v>
      </c>
      <c r="Q115" s="45">
        <v>0</v>
      </c>
      <c r="R115" s="45">
        <v>39</v>
      </c>
      <c r="S115" s="85">
        <f t="shared" si="6"/>
        <v>85</v>
      </c>
      <c r="T115" s="45">
        <v>14</v>
      </c>
      <c r="U115" s="85">
        <f t="shared" si="7"/>
        <v>99</v>
      </c>
      <c r="V115" s="45"/>
    </row>
    <row r="116" spans="1:22" ht="14.25" customHeight="1" x14ac:dyDescent="0.3">
      <c r="A116" s="84" t="s">
        <v>438</v>
      </c>
      <c r="B116" s="84" t="s">
        <v>439</v>
      </c>
      <c r="C116" s="84" t="s">
        <v>258</v>
      </c>
      <c r="D116" s="45">
        <v>0</v>
      </c>
      <c r="E116" s="45">
        <v>0</v>
      </c>
      <c r="F116" s="45">
        <v>0</v>
      </c>
      <c r="G116" s="45">
        <v>0</v>
      </c>
      <c r="H116" s="45">
        <v>0</v>
      </c>
      <c r="I116" s="45">
        <v>67</v>
      </c>
      <c r="J116" s="85">
        <f t="shared" si="4"/>
        <v>67</v>
      </c>
      <c r="K116" s="45">
        <v>0</v>
      </c>
      <c r="L116" s="85">
        <f t="shared" si="5"/>
        <v>67</v>
      </c>
      <c r="M116" s="45"/>
      <c r="N116" s="45">
        <v>49</v>
      </c>
      <c r="O116" s="45">
        <v>0</v>
      </c>
      <c r="P116" s="45">
        <v>2</v>
      </c>
      <c r="Q116" s="45">
        <v>0</v>
      </c>
      <c r="R116" s="45">
        <v>10</v>
      </c>
      <c r="S116" s="85">
        <f t="shared" si="6"/>
        <v>61</v>
      </c>
      <c r="T116" s="45">
        <v>7</v>
      </c>
      <c r="U116" s="85">
        <f t="shared" si="7"/>
        <v>68</v>
      </c>
      <c r="V116" s="45"/>
    </row>
    <row r="117" spans="1:22" ht="14.25" customHeight="1" x14ac:dyDescent="0.3">
      <c r="A117" s="84" t="s">
        <v>440</v>
      </c>
      <c r="B117" s="84" t="s">
        <v>441</v>
      </c>
      <c r="C117" s="84" t="s">
        <v>236</v>
      </c>
      <c r="D117" s="45">
        <v>63</v>
      </c>
      <c r="E117" s="45">
        <v>0</v>
      </c>
      <c r="F117" s="45">
        <v>0</v>
      </c>
      <c r="G117" s="45">
        <v>0</v>
      </c>
      <c r="H117" s="45">
        <v>0</v>
      </c>
      <c r="I117" s="45">
        <v>12</v>
      </c>
      <c r="J117" s="85">
        <f t="shared" si="4"/>
        <v>75</v>
      </c>
      <c r="K117" s="45">
        <v>0</v>
      </c>
      <c r="L117" s="85">
        <f t="shared" si="5"/>
        <v>75</v>
      </c>
      <c r="M117" s="45"/>
      <c r="N117" s="45">
        <v>11</v>
      </c>
      <c r="O117" s="45">
        <v>0</v>
      </c>
      <c r="P117" s="45">
        <v>0</v>
      </c>
      <c r="Q117" s="45">
        <v>0</v>
      </c>
      <c r="R117" s="45">
        <v>22</v>
      </c>
      <c r="S117" s="85">
        <f t="shared" si="6"/>
        <v>33</v>
      </c>
      <c r="T117" s="45">
        <v>14</v>
      </c>
      <c r="U117" s="85">
        <f t="shared" si="7"/>
        <v>47</v>
      </c>
      <c r="V117" s="45"/>
    </row>
    <row r="118" spans="1:22" ht="14.25" customHeight="1" x14ac:dyDescent="0.3">
      <c r="A118" s="84" t="s">
        <v>442</v>
      </c>
      <c r="B118" s="84" t="s">
        <v>443</v>
      </c>
      <c r="C118" s="84" t="s">
        <v>224</v>
      </c>
      <c r="D118" s="45">
        <v>0</v>
      </c>
      <c r="E118" s="45">
        <v>0</v>
      </c>
      <c r="F118" s="45">
        <v>0</v>
      </c>
      <c r="G118" s="45">
        <v>0</v>
      </c>
      <c r="H118" s="45">
        <v>0</v>
      </c>
      <c r="I118" s="45">
        <v>131</v>
      </c>
      <c r="J118" s="85">
        <f t="shared" si="4"/>
        <v>131</v>
      </c>
      <c r="K118" s="45">
        <v>5</v>
      </c>
      <c r="L118" s="85">
        <f t="shared" si="5"/>
        <v>136</v>
      </c>
      <c r="M118" s="45"/>
      <c r="N118" s="45">
        <v>0</v>
      </c>
      <c r="O118" s="45">
        <v>0</v>
      </c>
      <c r="P118" s="45">
        <v>0</v>
      </c>
      <c r="Q118" s="45">
        <v>0</v>
      </c>
      <c r="R118" s="45">
        <v>19</v>
      </c>
      <c r="S118" s="85">
        <f t="shared" si="6"/>
        <v>19</v>
      </c>
      <c r="T118" s="45">
        <v>18</v>
      </c>
      <c r="U118" s="85">
        <f t="shared" si="7"/>
        <v>37</v>
      </c>
      <c r="V118" s="45"/>
    </row>
    <row r="119" spans="1:22" ht="14.25" customHeight="1" x14ac:dyDescent="0.3">
      <c r="A119" s="84" t="s">
        <v>444</v>
      </c>
      <c r="B119" s="84" t="s">
        <v>445</v>
      </c>
      <c r="C119" s="84" t="s">
        <v>236</v>
      </c>
      <c r="D119" s="45">
        <v>0</v>
      </c>
      <c r="E119" s="45">
        <v>8</v>
      </c>
      <c r="F119" s="45">
        <v>0</v>
      </c>
      <c r="G119" s="45">
        <v>0</v>
      </c>
      <c r="H119" s="45">
        <v>0</v>
      </c>
      <c r="I119" s="45">
        <v>117</v>
      </c>
      <c r="J119" s="85">
        <f t="shared" si="4"/>
        <v>125</v>
      </c>
      <c r="K119" s="45">
        <v>0</v>
      </c>
      <c r="L119" s="85">
        <f t="shared" si="5"/>
        <v>125</v>
      </c>
      <c r="M119" s="45"/>
      <c r="N119" s="45">
        <v>15</v>
      </c>
      <c r="O119" s="45">
        <v>75</v>
      </c>
      <c r="P119" s="45">
        <v>4</v>
      </c>
      <c r="Q119" s="45">
        <v>0</v>
      </c>
      <c r="R119" s="45">
        <v>30</v>
      </c>
      <c r="S119" s="85">
        <f t="shared" si="6"/>
        <v>124</v>
      </c>
      <c r="T119" s="45">
        <v>94</v>
      </c>
      <c r="U119" s="85">
        <f t="shared" si="7"/>
        <v>218</v>
      </c>
      <c r="V119" s="45"/>
    </row>
    <row r="120" spans="1:22" ht="14.25" customHeight="1" x14ac:dyDescent="0.3">
      <c r="A120" s="84" t="s">
        <v>446</v>
      </c>
      <c r="B120" s="84" t="s">
        <v>447</v>
      </c>
      <c r="C120" s="84" t="s">
        <v>239</v>
      </c>
      <c r="D120" s="45">
        <v>0</v>
      </c>
      <c r="E120" s="45">
        <v>126</v>
      </c>
      <c r="F120" s="45">
        <v>0</v>
      </c>
      <c r="G120" s="45">
        <v>0</v>
      </c>
      <c r="H120" s="45">
        <v>0</v>
      </c>
      <c r="I120" s="45">
        <v>114</v>
      </c>
      <c r="J120" s="85">
        <f t="shared" si="4"/>
        <v>240</v>
      </c>
      <c r="K120" s="45">
        <v>15</v>
      </c>
      <c r="L120" s="85">
        <f t="shared" si="5"/>
        <v>255</v>
      </c>
      <c r="M120" s="45"/>
      <c r="N120" s="45">
        <v>21</v>
      </c>
      <c r="O120" s="45">
        <v>46</v>
      </c>
      <c r="P120" s="45">
        <v>0</v>
      </c>
      <c r="Q120" s="45">
        <v>0</v>
      </c>
      <c r="R120" s="45">
        <v>83</v>
      </c>
      <c r="S120" s="85">
        <f t="shared" si="6"/>
        <v>150</v>
      </c>
      <c r="T120" s="45">
        <v>0</v>
      </c>
      <c r="U120" s="85">
        <f t="shared" si="7"/>
        <v>150</v>
      </c>
      <c r="V120" s="45"/>
    </row>
    <row r="121" spans="1:22" ht="14.25" customHeight="1" x14ac:dyDescent="0.3">
      <c r="A121" s="84" t="s">
        <v>448</v>
      </c>
      <c r="B121" s="84" t="s">
        <v>449</v>
      </c>
      <c r="C121" s="84" t="s">
        <v>239</v>
      </c>
      <c r="D121" s="45">
        <v>4</v>
      </c>
      <c r="E121" s="45">
        <v>0</v>
      </c>
      <c r="F121" s="45">
        <v>0</v>
      </c>
      <c r="G121" s="45">
        <v>0</v>
      </c>
      <c r="H121" s="45">
        <v>2</v>
      </c>
      <c r="I121" s="45">
        <v>25</v>
      </c>
      <c r="J121" s="85">
        <f t="shared" si="4"/>
        <v>31</v>
      </c>
      <c r="K121" s="45">
        <v>74</v>
      </c>
      <c r="L121" s="85">
        <f t="shared" si="5"/>
        <v>105</v>
      </c>
      <c r="M121" s="45"/>
      <c r="N121" s="45">
        <v>8</v>
      </c>
      <c r="O121" s="45">
        <v>0</v>
      </c>
      <c r="P121" s="45">
        <v>0</v>
      </c>
      <c r="Q121" s="45">
        <v>25</v>
      </c>
      <c r="R121" s="45">
        <v>83</v>
      </c>
      <c r="S121" s="85">
        <f t="shared" si="6"/>
        <v>116</v>
      </c>
      <c r="T121" s="45">
        <v>67</v>
      </c>
      <c r="U121" s="85">
        <f t="shared" si="7"/>
        <v>183</v>
      </c>
      <c r="V121" s="45"/>
    </row>
    <row r="122" spans="1:22" ht="14.25" customHeight="1" x14ac:dyDescent="0.3">
      <c r="A122" s="84" t="s">
        <v>450</v>
      </c>
      <c r="B122" s="84" t="s">
        <v>451</v>
      </c>
      <c r="C122" s="84" t="s">
        <v>258</v>
      </c>
      <c r="D122" s="45">
        <v>20</v>
      </c>
      <c r="E122" s="45">
        <v>37</v>
      </c>
      <c r="F122" s="45">
        <v>0</v>
      </c>
      <c r="G122" s="45">
        <v>38</v>
      </c>
      <c r="H122" s="45">
        <v>2</v>
      </c>
      <c r="I122" s="45">
        <v>64</v>
      </c>
      <c r="J122" s="85">
        <f t="shared" si="4"/>
        <v>161</v>
      </c>
      <c r="K122" s="45">
        <v>0</v>
      </c>
      <c r="L122" s="85">
        <f t="shared" si="5"/>
        <v>161</v>
      </c>
      <c r="M122" s="45"/>
      <c r="N122" s="45">
        <v>136</v>
      </c>
      <c r="O122" s="45">
        <v>71</v>
      </c>
      <c r="P122" s="45">
        <v>0</v>
      </c>
      <c r="Q122" s="45">
        <v>77</v>
      </c>
      <c r="R122" s="45">
        <v>59</v>
      </c>
      <c r="S122" s="85">
        <f t="shared" si="6"/>
        <v>343</v>
      </c>
      <c r="T122" s="45">
        <v>41</v>
      </c>
      <c r="U122" s="85">
        <f t="shared" si="7"/>
        <v>384</v>
      </c>
      <c r="V122" s="45"/>
    </row>
    <row r="123" spans="1:22" ht="14.25" customHeight="1" x14ac:dyDescent="0.3">
      <c r="A123" s="84" t="s">
        <v>452</v>
      </c>
      <c r="B123" s="84" t="s">
        <v>453</v>
      </c>
      <c r="C123" s="84" t="s">
        <v>258</v>
      </c>
      <c r="D123" s="45">
        <v>0</v>
      </c>
      <c r="E123" s="45">
        <v>0</v>
      </c>
      <c r="F123" s="45">
        <v>0</v>
      </c>
      <c r="G123" s="45">
        <v>0</v>
      </c>
      <c r="H123" s="45">
        <v>0</v>
      </c>
      <c r="I123" s="45">
        <v>0</v>
      </c>
      <c r="J123" s="85">
        <f t="shared" si="4"/>
        <v>0</v>
      </c>
      <c r="K123" s="45">
        <v>27</v>
      </c>
      <c r="L123" s="85">
        <f t="shared" si="5"/>
        <v>27</v>
      </c>
      <c r="M123" s="45"/>
      <c r="N123" s="45">
        <v>0</v>
      </c>
      <c r="O123" s="45">
        <v>0</v>
      </c>
      <c r="P123" s="45">
        <v>8</v>
      </c>
      <c r="Q123" s="45">
        <v>0</v>
      </c>
      <c r="R123" s="45">
        <v>15</v>
      </c>
      <c r="S123" s="85">
        <f t="shared" si="6"/>
        <v>23</v>
      </c>
      <c r="T123" s="45">
        <v>29</v>
      </c>
      <c r="U123" s="85">
        <f t="shared" si="7"/>
        <v>52</v>
      </c>
      <c r="V123" s="45"/>
    </row>
    <row r="124" spans="1:22" ht="14.25" customHeight="1" x14ac:dyDescent="0.3">
      <c r="A124" s="84" t="s">
        <v>454</v>
      </c>
      <c r="B124" s="84" t="s">
        <v>455</v>
      </c>
      <c r="C124" s="84" t="s">
        <v>239</v>
      </c>
      <c r="D124" s="45">
        <v>19</v>
      </c>
      <c r="E124" s="45">
        <v>42</v>
      </c>
      <c r="F124" s="45">
        <v>0</v>
      </c>
      <c r="G124" s="45">
        <v>0</v>
      </c>
      <c r="H124" s="45">
        <v>10</v>
      </c>
      <c r="I124" s="45">
        <v>352</v>
      </c>
      <c r="J124" s="85">
        <f t="shared" si="4"/>
        <v>423</v>
      </c>
      <c r="K124" s="45">
        <v>996</v>
      </c>
      <c r="L124" s="85">
        <f t="shared" si="5"/>
        <v>1419</v>
      </c>
      <c r="M124" s="45"/>
      <c r="N124" s="45">
        <v>118</v>
      </c>
      <c r="O124" s="45">
        <v>73</v>
      </c>
      <c r="P124" s="45">
        <v>14</v>
      </c>
      <c r="Q124" s="45">
        <v>4</v>
      </c>
      <c r="R124" s="45">
        <v>35</v>
      </c>
      <c r="S124" s="85">
        <f t="shared" si="6"/>
        <v>244</v>
      </c>
      <c r="T124" s="45">
        <v>179</v>
      </c>
      <c r="U124" s="85">
        <f t="shared" si="7"/>
        <v>423</v>
      </c>
      <c r="V124" s="45"/>
    </row>
    <row r="125" spans="1:22" ht="14.25" customHeight="1" x14ac:dyDescent="0.3">
      <c r="A125" s="84" t="s">
        <v>456</v>
      </c>
      <c r="B125" s="84" t="s">
        <v>457</v>
      </c>
      <c r="C125" s="84" t="s">
        <v>227</v>
      </c>
      <c r="D125" s="45">
        <v>13</v>
      </c>
      <c r="E125" s="45">
        <v>0</v>
      </c>
      <c r="F125" s="45">
        <v>0</v>
      </c>
      <c r="G125" s="45">
        <v>0</v>
      </c>
      <c r="H125" s="45">
        <v>0</v>
      </c>
      <c r="I125" s="45">
        <v>5</v>
      </c>
      <c r="J125" s="85">
        <f t="shared" si="4"/>
        <v>18</v>
      </c>
      <c r="K125" s="45">
        <v>0</v>
      </c>
      <c r="L125" s="85">
        <f t="shared" si="5"/>
        <v>18</v>
      </c>
      <c r="M125" s="45"/>
      <c r="N125" s="45">
        <v>99</v>
      </c>
      <c r="O125" s="45">
        <v>30</v>
      </c>
      <c r="P125" s="45">
        <v>21</v>
      </c>
      <c r="Q125" s="45">
        <v>0</v>
      </c>
      <c r="R125" s="45">
        <v>54</v>
      </c>
      <c r="S125" s="85">
        <f t="shared" si="6"/>
        <v>204</v>
      </c>
      <c r="T125" s="45">
        <v>44</v>
      </c>
      <c r="U125" s="85">
        <f t="shared" si="7"/>
        <v>248</v>
      </c>
      <c r="V125" s="45"/>
    </row>
    <row r="126" spans="1:22" ht="14.25" customHeight="1" x14ac:dyDescent="0.3">
      <c r="A126" s="84" t="s">
        <v>458</v>
      </c>
      <c r="B126" s="84" t="s">
        <v>459</v>
      </c>
      <c r="C126" s="84" t="s">
        <v>224</v>
      </c>
      <c r="D126" s="45">
        <v>0</v>
      </c>
      <c r="E126" s="45">
        <v>0</v>
      </c>
      <c r="F126" s="45">
        <v>0</v>
      </c>
      <c r="G126" s="45">
        <v>0</v>
      </c>
      <c r="H126" s="45">
        <v>0</v>
      </c>
      <c r="I126" s="45">
        <v>68</v>
      </c>
      <c r="J126" s="85">
        <f t="shared" si="4"/>
        <v>68</v>
      </c>
      <c r="K126" s="45">
        <v>0</v>
      </c>
      <c r="L126" s="85">
        <f t="shared" si="5"/>
        <v>68</v>
      </c>
      <c r="M126" s="45"/>
      <c r="N126" s="45">
        <v>0</v>
      </c>
      <c r="O126" s="45">
        <v>74</v>
      </c>
      <c r="P126" s="45">
        <v>0</v>
      </c>
      <c r="Q126" s="45">
        <v>0</v>
      </c>
      <c r="R126" s="45">
        <v>8</v>
      </c>
      <c r="S126" s="85">
        <f t="shared" si="6"/>
        <v>82</v>
      </c>
      <c r="T126" s="45">
        <v>0</v>
      </c>
      <c r="U126" s="85">
        <f t="shared" si="7"/>
        <v>82</v>
      </c>
      <c r="V126" s="45"/>
    </row>
    <row r="127" spans="1:22" ht="14.25" customHeight="1" x14ac:dyDescent="0.3">
      <c r="A127" s="84" t="s">
        <v>460</v>
      </c>
      <c r="B127" s="84" t="s">
        <v>461</v>
      </c>
      <c r="C127" s="84" t="s">
        <v>253</v>
      </c>
      <c r="D127" s="45">
        <v>0</v>
      </c>
      <c r="E127" s="45">
        <v>0</v>
      </c>
      <c r="F127" s="45">
        <v>0</v>
      </c>
      <c r="G127" s="45">
        <v>0</v>
      </c>
      <c r="H127" s="45">
        <v>0</v>
      </c>
      <c r="I127" s="45">
        <v>29</v>
      </c>
      <c r="J127" s="85">
        <f t="shared" si="4"/>
        <v>29</v>
      </c>
      <c r="K127" s="45">
        <v>0</v>
      </c>
      <c r="L127" s="85">
        <f t="shared" si="5"/>
        <v>29</v>
      </c>
      <c r="M127" s="45"/>
      <c r="N127" s="45">
        <v>0</v>
      </c>
      <c r="O127" s="45">
        <v>0</v>
      </c>
      <c r="P127" s="45">
        <v>0</v>
      </c>
      <c r="Q127" s="45">
        <v>0</v>
      </c>
      <c r="R127" s="45">
        <v>14</v>
      </c>
      <c r="S127" s="85">
        <f t="shared" si="6"/>
        <v>14</v>
      </c>
      <c r="T127" s="45">
        <v>0</v>
      </c>
      <c r="U127" s="85">
        <f t="shared" si="7"/>
        <v>14</v>
      </c>
      <c r="V127" s="45"/>
    </row>
    <row r="128" spans="1:22" ht="14.25" customHeight="1" x14ac:dyDescent="0.3">
      <c r="A128" s="84" t="s">
        <v>462</v>
      </c>
      <c r="B128" s="84" t="s">
        <v>463</v>
      </c>
      <c r="C128" s="84" t="s">
        <v>227</v>
      </c>
      <c r="D128" s="45">
        <v>0</v>
      </c>
      <c r="E128" s="45">
        <v>11</v>
      </c>
      <c r="F128" s="45">
        <v>0</v>
      </c>
      <c r="G128" s="45">
        <v>0</v>
      </c>
      <c r="H128" s="45">
        <v>0</v>
      </c>
      <c r="I128" s="45">
        <v>0</v>
      </c>
      <c r="J128" s="85">
        <f t="shared" si="4"/>
        <v>11</v>
      </c>
      <c r="K128" s="45">
        <v>52</v>
      </c>
      <c r="L128" s="85">
        <f t="shared" si="5"/>
        <v>63</v>
      </c>
      <c r="M128" s="45"/>
      <c r="N128" s="45">
        <v>0</v>
      </c>
      <c r="O128" s="45">
        <v>27</v>
      </c>
      <c r="P128" s="45">
        <v>0</v>
      </c>
      <c r="Q128" s="45">
        <v>0</v>
      </c>
      <c r="R128" s="45">
        <v>2</v>
      </c>
      <c r="S128" s="85">
        <f t="shared" si="6"/>
        <v>29</v>
      </c>
      <c r="T128" s="45">
        <v>0</v>
      </c>
      <c r="U128" s="85">
        <f t="shared" si="7"/>
        <v>29</v>
      </c>
      <c r="V128" s="45"/>
    </row>
    <row r="129" spans="1:22" ht="14.25" customHeight="1" x14ac:dyDescent="0.3">
      <c r="A129" s="84" t="s">
        <v>464</v>
      </c>
      <c r="B129" s="84" t="s">
        <v>465</v>
      </c>
      <c r="C129" s="84" t="s">
        <v>258</v>
      </c>
      <c r="D129" s="45">
        <v>74</v>
      </c>
      <c r="E129" s="45">
        <v>124</v>
      </c>
      <c r="F129" s="45">
        <v>0</v>
      </c>
      <c r="G129" s="45">
        <v>35</v>
      </c>
      <c r="H129" s="45">
        <v>30</v>
      </c>
      <c r="I129" s="45">
        <v>11</v>
      </c>
      <c r="J129" s="85">
        <f t="shared" si="4"/>
        <v>274</v>
      </c>
      <c r="K129" s="45">
        <v>282</v>
      </c>
      <c r="L129" s="85">
        <f t="shared" si="5"/>
        <v>556</v>
      </c>
      <c r="M129" s="45"/>
      <c r="N129" s="45">
        <v>86</v>
      </c>
      <c r="O129" s="45">
        <v>2</v>
      </c>
      <c r="P129" s="45">
        <v>0</v>
      </c>
      <c r="Q129" s="45">
        <v>118</v>
      </c>
      <c r="R129" s="45">
        <v>8</v>
      </c>
      <c r="S129" s="85">
        <f t="shared" si="6"/>
        <v>214</v>
      </c>
      <c r="T129" s="45">
        <v>0</v>
      </c>
      <c r="U129" s="85">
        <f t="shared" si="7"/>
        <v>214</v>
      </c>
      <c r="V129" s="45"/>
    </row>
    <row r="130" spans="1:22" ht="14.25" customHeight="1" x14ac:dyDescent="0.3">
      <c r="A130" s="84" t="s">
        <v>466</v>
      </c>
      <c r="B130" s="84" t="s">
        <v>467</v>
      </c>
      <c r="C130" s="84" t="s">
        <v>236</v>
      </c>
      <c r="D130" s="45">
        <v>0</v>
      </c>
      <c r="E130" s="45">
        <v>45</v>
      </c>
      <c r="F130" s="45">
        <v>0</v>
      </c>
      <c r="G130" s="45">
        <v>0</v>
      </c>
      <c r="H130" s="45">
        <v>0</v>
      </c>
      <c r="I130" s="45">
        <v>25</v>
      </c>
      <c r="J130" s="85">
        <f t="shared" si="4"/>
        <v>70</v>
      </c>
      <c r="K130" s="45">
        <v>0</v>
      </c>
      <c r="L130" s="85">
        <f t="shared" si="5"/>
        <v>70</v>
      </c>
      <c r="M130" s="45"/>
      <c r="N130" s="45">
        <v>65</v>
      </c>
      <c r="O130" s="45">
        <v>0</v>
      </c>
      <c r="P130" s="45">
        <v>0</v>
      </c>
      <c r="Q130" s="45">
        <v>0</v>
      </c>
      <c r="R130" s="45">
        <v>25</v>
      </c>
      <c r="S130" s="85">
        <f t="shared" si="6"/>
        <v>90</v>
      </c>
      <c r="T130" s="45">
        <v>0</v>
      </c>
      <c r="U130" s="85">
        <f t="shared" si="7"/>
        <v>90</v>
      </c>
      <c r="V130" s="45"/>
    </row>
    <row r="131" spans="1:22" ht="14.25" customHeight="1" x14ac:dyDescent="0.3">
      <c r="A131" s="84" t="s">
        <v>468</v>
      </c>
      <c r="B131" s="84" t="s">
        <v>469</v>
      </c>
      <c r="C131" s="84" t="s">
        <v>224</v>
      </c>
      <c r="D131" s="45">
        <v>53</v>
      </c>
      <c r="E131" s="45">
        <v>151</v>
      </c>
      <c r="F131" s="45">
        <v>0</v>
      </c>
      <c r="G131" s="45">
        <v>0</v>
      </c>
      <c r="H131" s="45">
        <v>45</v>
      </c>
      <c r="I131" s="45">
        <v>5</v>
      </c>
      <c r="J131" s="85">
        <f t="shared" si="4"/>
        <v>254</v>
      </c>
      <c r="K131" s="45">
        <v>0</v>
      </c>
      <c r="L131" s="85">
        <f t="shared" si="5"/>
        <v>254</v>
      </c>
      <c r="M131" s="45"/>
      <c r="N131" s="45">
        <v>0</v>
      </c>
      <c r="O131" s="45">
        <v>64</v>
      </c>
      <c r="P131" s="45">
        <v>0</v>
      </c>
      <c r="Q131" s="45">
        <v>0</v>
      </c>
      <c r="R131" s="45">
        <v>7</v>
      </c>
      <c r="S131" s="85">
        <f t="shared" si="6"/>
        <v>71</v>
      </c>
      <c r="T131" s="45">
        <v>0</v>
      </c>
      <c r="U131" s="85">
        <f t="shared" si="7"/>
        <v>71</v>
      </c>
      <c r="V131" s="45"/>
    </row>
    <row r="132" spans="1:22" ht="14.25" customHeight="1" x14ac:dyDescent="0.3">
      <c r="A132" s="84" t="s">
        <v>470</v>
      </c>
      <c r="B132" s="84" t="s">
        <v>471</v>
      </c>
      <c r="C132" s="84" t="s">
        <v>236</v>
      </c>
      <c r="D132" s="45">
        <v>0</v>
      </c>
      <c r="E132" s="45">
        <v>0</v>
      </c>
      <c r="F132" s="45">
        <v>0</v>
      </c>
      <c r="G132" s="45">
        <v>0</v>
      </c>
      <c r="H132" s="45">
        <v>0</v>
      </c>
      <c r="I132" s="45">
        <v>0</v>
      </c>
      <c r="J132" s="85">
        <f t="shared" si="4"/>
        <v>0</v>
      </c>
      <c r="K132" s="45">
        <v>0</v>
      </c>
      <c r="L132" s="85">
        <f t="shared" si="5"/>
        <v>0</v>
      </c>
      <c r="M132" s="45"/>
      <c r="N132" s="45">
        <v>11</v>
      </c>
      <c r="O132" s="45">
        <v>0</v>
      </c>
      <c r="P132" s="45">
        <v>0</v>
      </c>
      <c r="Q132" s="45">
        <v>0</v>
      </c>
      <c r="R132" s="45">
        <v>41</v>
      </c>
      <c r="S132" s="85">
        <f t="shared" si="6"/>
        <v>52</v>
      </c>
      <c r="T132" s="45">
        <v>0</v>
      </c>
      <c r="U132" s="85">
        <f t="shared" si="7"/>
        <v>52</v>
      </c>
      <c r="V132" s="45"/>
    </row>
    <row r="133" spans="1:22" ht="14.25" customHeight="1" x14ac:dyDescent="0.3">
      <c r="A133" s="84" t="s">
        <v>472</v>
      </c>
      <c r="B133" s="84" t="s">
        <v>473</v>
      </c>
      <c r="C133" s="84" t="s">
        <v>253</v>
      </c>
      <c r="D133" s="45">
        <v>0</v>
      </c>
      <c r="E133" s="45">
        <v>0</v>
      </c>
      <c r="F133" s="45">
        <v>0</v>
      </c>
      <c r="G133" s="45">
        <v>0</v>
      </c>
      <c r="H133" s="45">
        <v>0</v>
      </c>
      <c r="I133" s="45">
        <v>40</v>
      </c>
      <c r="J133" s="85">
        <f t="shared" si="4"/>
        <v>40</v>
      </c>
      <c r="K133" s="45">
        <v>0</v>
      </c>
      <c r="L133" s="85">
        <f t="shared" si="5"/>
        <v>40</v>
      </c>
      <c r="M133" s="45"/>
      <c r="N133" s="45">
        <v>11</v>
      </c>
      <c r="O133" s="45">
        <v>6</v>
      </c>
      <c r="P133" s="45">
        <v>0</v>
      </c>
      <c r="Q133" s="45">
        <v>0</v>
      </c>
      <c r="R133" s="45">
        <v>26</v>
      </c>
      <c r="S133" s="85">
        <f t="shared" si="6"/>
        <v>43</v>
      </c>
      <c r="T133" s="45">
        <v>0</v>
      </c>
      <c r="U133" s="85">
        <f t="shared" si="7"/>
        <v>43</v>
      </c>
      <c r="V133" s="45"/>
    </row>
    <row r="134" spans="1:22" ht="14.25" customHeight="1" x14ac:dyDescent="0.3">
      <c r="A134" s="84" t="s">
        <v>474</v>
      </c>
      <c r="B134" s="84" t="s">
        <v>475</v>
      </c>
      <c r="C134" s="84" t="s">
        <v>258</v>
      </c>
      <c r="D134" s="45">
        <v>71</v>
      </c>
      <c r="E134" s="45">
        <v>221</v>
      </c>
      <c r="F134" s="45">
        <v>0</v>
      </c>
      <c r="G134" s="45">
        <v>43</v>
      </c>
      <c r="H134" s="45">
        <v>49</v>
      </c>
      <c r="I134" s="45">
        <v>263</v>
      </c>
      <c r="J134" s="85">
        <f t="shared" si="4"/>
        <v>647</v>
      </c>
      <c r="K134" s="45">
        <v>389</v>
      </c>
      <c r="L134" s="85">
        <f t="shared" si="5"/>
        <v>1036</v>
      </c>
      <c r="M134" s="45"/>
      <c r="N134" s="45">
        <v>130</v>
      </c>
      <c r="O134" s="45">
        <v>227</v>
      </c>
      <c r="P134" s="45">
        <v>0</v>
      </c>
      <c r="Q134" s="45">
        <v>68</v>
      </c>
      <c r="R134" s="45">
        <v>137</v>
      </c>
      <c r="S134" s="85">
        <f t="shared" si="6"/>
        <v>562</v>
      </c>
      <c r="T134" s="45">
        <v>1</v>
      </c>
      <c r="U134" s="85">
        <f t="shared" si="7"/>
        <v>563</v>
      </c>
      <c r="V134" s="45"/>
    </row>
    <row r="135" spans="1:22" ht="14.25" customHeight="1" x14ac:dyDescent="0.3">
      <c r="A135" s="84" t="s">
        <v>476</v>
      </c>
      <c r="B135" s="84" t="s">
        <v>477</v>
      </c>
      <c r="C135" s="84" t="s">
        <v>227</v>
      </c>
      <c r="D135" s="45">
        <v>52</v>
      </c>
      <c r="E135" s="45">
        <v>0</v>
      </c>
      <c r="F135" s="45">
        <v>0</v>
      </c>
      <c r="G135" s="45">
        <v>0</v>
      </c>
      <c r="H135" s="45">
        <v>0</v>
      </c>
      <c r="I135" s="45">
        <v>13</v>
      </c>
      <c r="J135" s="85">
        <f t="shared" si="4"/>
        <v>65</v>
      </c>
      <c r="K135" s="45">
        <v>0</v>
      </c>
      <c r="L135" s="85">
        <f t="shared" si="5"/>
        <v>65</v>
      </c>
      <c r="M135" s="45"/>
      <c r="N135" s="45">
        <v>0</v>
      </c>
      <c r="O135" s="45">
        <v>20</v>
      </c>
      <c r="P135" s="45">
        <v>0</v>
      </c>
      <c r="Q135" s="45">
        <v>0</v>
      </c>
      <c r="R135" s="45">
        <v>8</v>
      </c>
      <c r="S135" s="85">
        <f t="shared" si="6"/>
        <v>28</v>
      </c>
      <c r="T135" s="45">
        <v>5</v>
      </c>
      <c r="U135" s="85">
        <f t="shared" si="7"/>
        <v>33</v>
      </c>
      <c r="V135" s="45"/>
    </row>
    <row r="136" spans="1:22" ht="14.25" customHeight="1" x14ac:dyDescent="0.3">
      <c r="A136" s="84" t="s">
        <v>478</v>
      </c>
      <c r="B136" s="84" t="s">
        <v>479</v>
      </c>
      <c r="C136" s="84" t="s">
        <v>224</v>
      </c>
      <c r="D136" s="45">
        <v>17</v>
      </c>
      <c r="E136" s="45">
        <v>0</v>
      </c>
      <c r="F136" s="45">
        <v>0</v>
      </c>
      <c r="G136" s="45">
        <v>0</v>
      </c>
      <c r="H136" s="45">
        <v>0</v>
      </c>
      <c r="I136" s="45">
        <v>0</v>
      </c>
      <c r="J136" s="85">
        <f t="shared" si="4"/>
        <v>17</v>
      </c>
      <c r="K136" s="45">
        <v>0</v>
      </c>
      <c r="L136" s="85">
        <f t="shared" si="5"/>
        <v>17</v>
      </c>
      <c r="M136" s="45"/>
      <c r="N136" s="45">
        <v>40</v>
      </c>
      <c r="O136" s="45">
        <v>0</v>
      </c>
      <c r="P136" s="45">
        <v>0</v>
      </c>
      <c r="Q136" s="45">
        <v>0</v>
      </c>
      <c r="R136" s="45">
        <v>1</v>
      </c>
      <c r="S136" s="85">
        <f t="shared" si="6"/>
        <v>41</v>
      </c>
      <c r="T136" s="45">
        <v>3</v>
      </c>
      <c r="U136" s="85">
        <f t="shared" si="7"/>
        <v>44</v>
      </c>
      <c r="V136" s="45"/>
    </row>
    <row r="137" spans="1:22" ht="14.25" customHeight="1" x14ac:dyDescent="0.3">
      <c r="A137" s="84" t="s">
        <v>480</v>
      </c>
      <c r="B137" s="84" t="s">
        <v>481</v>
      </c>
      <c r="C137" s="84" t="s">
        <v>227</v>
      </c>
      <c r="D137" s="45">
        <v>0</v>
      </c>
      <c r="E137" s="45">
        <v>0</v>
      </c>
      <c r="F137" s="45">
        <v>0</v>
      </c>
      <c r="G137" s="45">
        <v>0</v>
      </c>
      <c r="H137" s="45">
        <v>0</v>
      </c>
      <c r="I137" s="45">
        <v>3</v>
      </c>
      <c r="J137" s="85">
        <f t="shared" si="4"/>
        <v>3</v>
      </c>
      <c r="K137" s="45">
        <v>0</v>
      </c>
      <c r="L137" s="85">
        <f t="shared" si="5"/>
        <v>3</v>
      </c>
      <c r="M137" s="45"/>
      <c r="N137" s="45">
        <v>20</v>
      </c>
      <c r="O137" s="45">
        <v>0</v>
      </c>
      <c r="P137" s="45">
        <v>0</v>
      </c>
      <c r="Q137" s="45">
        <v>10</v>
      </c>
      <c r="R137" s="45">
        <v>30</v>
      </c>
      <c r="S137" s="85">
        <f t="shared" si="6"/>
        <v>60</v>
      </c>
      <c r="T137" s="45">
        <v>20</v>
      </c>
      <c r="U137" s="85">
        <f t="shared" si="7"/>
        <v>80</v>
      </c>
      <c r="V137" s="45"/>
    </row>
    <row r="138" spans="1:22" ht="14.25" customHeight="1" x14ac:dyDescent="0.3">
      <c r="A138" s="84" t="s">
        <v>482</v>
      </c>
      <c r="B138" s="84" t="s">
        <v>483</v>
      </c>
      <c r="C138" s="84" t="s">
        <v>248</v>
      </c>
      <c r="D138" s="45">
        <v>0</v>
      </c>
      <c r="E138" s="45">
        <v>44</v>
      </c>
      <c r="F138" s="45">
        <v>0</v>
      </c>
      <c r="G138" s="45">
        <v>0</v>
      </c>
      <c r="H138" s="45">
        <v>15</v>
      </c>
      <c r="I138" s="45">
        <v>14</v>
      </c>
      <c r="J138" s="85">
        <f t="shared" si="4"/>
        <v>73</v>
      </c>
      <c r="K138" s="45">
        <v>16</v>
      </c>
      <c r="L138" s="85">
        <f t="shared" si="5"/>
        <v>89</v>
      </c>
      <c r="M138" s="45"/>
      <c r="N138" s="45">
        <v>0</v>
      </c>
      <c r="O138" s="45">
        <v>8</v>
      </c>
      <c r="P138" s="45">
        <v>3</v>
      </c>
      <c r="Q138" s="45">
        <v>0</v>
      </c>
      <c r="R138" s="45">
        <v>24</v>
      </c>
      <c r="S138" s="85">
        <f t="shared" si="6"/>
        <v>35</v>
      </c>
      <c r="T138" s="45">
        <v>10</v>
      </c>
      <c r="U138" s="85">
        <f t="shared" si="7"/>
        <v>45</v>
      </c>
      <c r="V138" s="45"/>
    </row>
    <row r="139" spans="1:22" ht="14.25" customHeight="1" x14ac:dyDescent="0.3">
      <c r="A139" s="84" t="s">
        <v>484</v>
      </c>
      <c r="B139" s="84" t="s">
        <v>485</v>
      </c>
      <c r="C139" s="84" t="s">
        <v>236</v>
      </c>
      <c r="D139" s="45">
        <v>2</v>
      </c>
      <c r="E139" s="45">
        <v>0</v>
      </c>
      <c r="F139" s="45">
        <v>0</v>
      </c>
      <c r="G139" s="45">
        <v>0</v>
      </c>
      <c r="H139" s="45">
        <v>7</v>
      </c>
      <c r="I139" s="45">
        <v>117</v>
      </c>
      <c r="J139" s="85">
        <f t="shared" si="4"/>
        <v>126</v>
      </c>
      <c r="K139" s="45">
        <v>7</v>
      </c>
      <c r="L139" s="85">
        <f t="shared" si="5"/>
        <v>133</v>
      </c>
      <c r="M139" s="45"/>
      <c r="N139" s="45">
        <v>2</v>
      </c>
      <c r="O139" s="45">
        <v>2</v>
      </c>
      <c r="P139" s="45">
        <v>0</v>
      </c>
      <c r="Q139" s="45">
        <v>0</v>
      </c>
      <c r="R139" s="45">
        <v>64</v>
      </c>
      <c r="S139" s="85">
        <f t="shared" si="6"/>
        <v>68</v>
      </c>
      <c r="T139" s="45">
        <v>20</v>
      </c>
      <c r="U139" s="85">
        <f t="shared" si="7"/>
        <v>88</v>
      </c>
      <c r="V139" s="45"/>
    </row>
    <row r="140" spans="1:22" ht="14.25" customHeight="1" x14ac:dyDescent="0.3">
      <c r="A140" s="84" t="s">
        <v>486</v>
      </c>
      <c r="B140" s="84" t="s">
        <v>487</v>
      </c>
      <c r="C140" s="84" t="s">
        <v>343</v>
      </c>
      <c r="D140" s="45">
        <v>0</v>
      </c>
      <c r="E140" s="45">
        <v>0</v>
      </c>
      <c r="F140" s="45">
        <v>0</v>
      </c>
      <c r="G140" s="45">
        <v>0</v>
      </c>
      <c r="H140" s="45">
        <v>0</v>
      </c>
      <c r="I140" s="45">
        <v>61</v>
      </c>
      <c r="J140" s="85">
        <f t="shared" ref="J140:J203" si="8">SUM(D140:I140)</f>
        <v>61</v>
      </c>
      <c r="K140" s="45">
        <v>7</v>
      </c>
      <c r="L140" s="85">
        <f t="shared" ref="L140:L203" si="9">SUM(J140:K140)</f>
        <v>68</v>
      </c>
      <c r="M140" s="45"/>
      <c r="N140" s="45">
        <v>130</v>
      </c>
      <c r="O140" s="45">
        <v>0</v>
      </c>
      <c r="P140" s="45">
        <v>0</v>
      </c>
      <c r="Q140" s="45">
        <v>0</v>
      </c>
      <c r="R140" s="45">
        <v>70</v>
      </c>
      <c r="S140" s="85">
        <f t="shared" ref="S140:S203" si="10">SUM(N140:R140)</f>
        <v>200</v>
      </c>
      <c r="T140" s="45">
        <v>0</v>
      </c>
      <c r="U140" s="85">
        <f t="shared" ref="U140:U203" si="11">SUM(S140:T140)</f>
        <v>200</v>
      </c>
      <c r="V140" s="45"/>
    </row>
    <row r="141" spans="1:22" ht="14.25" customHeight="1" x14ac:dyDescent="0.3">
      <c r="A141" s="84" t="s">
        <v>488</v>
      </c>
      <c r="B141" s="84" t="s">
        <v>489</v>
      </c>
      <c r="C141" s="84" t="s">
        <v>224</v>
      </c>
      <c r="D141" s="45">
        <v>7</v>
      </c>
      <c r="E141" s="45">
        <v>96</v>
      </c>
      <c r="F141" s="45">
        <v>28</v>
      </c>
      <c r="G141" s="45">
        <v>0</v>
      </c>
      <c r="H141" s="45">
        <v>76</v>
      </c>
      <c r="I141" s="45">
        <v>121</v>
      </c>
      <c r="J141" s="85">
        <f t="shared" si="8"/>
        <v>328</v>
      </c>
      <c r="K141" s="45">
        <v>314</v>
      </c>
      <c r="L141" s="85">
        <f t="shared" si="9"/>
        <v>642</v>
      </c>
      <c r="M141" s="45"/>
      <c r="N141" s="45">
        <v>77</v>
      </c>
      <c r="O141" s="45">
        <v>26</v>
      </c>
      <c r="P141" s="45">
        <v>0</v>
      </c>
      <c r="Q141" s="45">
        <v>0</v>
      </c>
      <c r="R141" s="45">
        <v>84</v>
      </c>
      <c r="S141" s="85">
        <f t="shared" si="10"/>
        <v>187</v>
      </c>
      <c r="T141" s="45">
        <v>485</v>
      </c>
      <c r="U141" s="85">
        <f t="shared" si="11"/>
        <v>672</v>
      </c>
      <c r="V141" s="45"/>
    </row>
    <row r="142" spans="1:22" ht="14.25" customHeight="1" x14ac:dyDescent="0.3">
      <c r="A142" s="84" t="s">
        <v>490</v>
      </c>
      <c r="B142" s="84" t="s">
        <v>491</v>
      </c>
      <c r="C142" s="84" t="s">
        <v>224</v>
      </c>
      <c r="D142" s="45">
        <v>15</v>
      </c>
      <c r="E142" s="45">
        <v>50</v>
      </c>
      <c r="F142" s="45">
        <v>0</v>
      </c>
      <c r="G142" s="45">
        <v>0</v>
      </c>
      <c r="H142" s="45">
        <v>0</v>
      </c>
      <c r="I142" s="45">
        <v>173</v>
      </c>
      <c r="J142" s="85">
        <f t="shared" si="8"/>
        <v>238</v>
      </c>
      <c r="K142" s="45">
        <v>0</v>
      </c>
      <c r="L142" s="85">
        <f t="shared" si="9"/>
        <v>238</v>
      </c>
      <c r="M142" s="45"/>
      <c r="N142" s="45">
        <v>0</v>
      </c>
      <c r="O142" s="45">
        <v>11</v>
      </c>
      <c r="P142" s="45">
        <v>0</v>
      </c>
      <c r="Q142" s="45">
        <v>0</v>
      </c>
      <c r="R142" s="45">
        <v>5</v>
      </c>
      <c r="S142" s="85">
        <f t="shared" si="10"/>
        <v>16</v>
      </c>
      <c r="T142" s="45">
        <v>0</v>
      </c>
      <c r="U142" s="85">
        <f t="shared" si="11"/>
        <v>16</v>
      </c>
      <c r="V142" s="45"/>
    </row>
    <row r="143" spans="1:22" ht="14.25" customHeight="1" x14ac:dyDescent="0.3">
      <c r="A143" s="84" t="s">
        <v>492</v>
      </c>
      <c r="B143" s="84" t="s">
        <v>493</v>
      </c>
      <c r="C143" s="84" t="s">
        <v>227</v>
      </c>
      <c r="D143" s="45">
        <v>0</v>
      </c>
      <c r="E143" s="45">
        <v>0</v>
      </c>
      <c r="F143" s="45">
        <v>0</v>
      </c>
      <c r="G143" s="45">
        <v>0</v>
      </c>
      <c r="H143" s="45">
        <v>0</v>
      </c>
      <c r="I143" s="45">
        <v>332</v>
      </c>
      <c r="J143" s="85">
        <f t="shared" si="8"/>
        <v>332</v>
      </c>
      <c r="K143" s="45">
        <v>0</v>
      </c>
      <c r="L143" s="85">
        <f t="shared" si="9"/>
        <v>332</v>
      </c>
      <c r="M143" s="45"/>
      <c r="N143" s="45">
        <v>24</v>
      </c>
      <c r="O143" s="45">
        <v>0</v>
      </c>
      <c r="P143" s="45">
        <v>0</v>
      </c>
      <c r="Q143" s="45">
        <v>0</v>
      </c>
      <c r="R143" s="45">
        <v>12</v>
      </c>
      <c r="S143" s="85">
        <f t="shared" si="10"/>
        <v>36</v>
      </c>
      <c r="T143" s="45">
        <v>0</v>
      </c>
      <c r="U143" s="85">
        <f t="shared" si="11"/>
        <v>36</v>
      </c>
      <c r="V143" s="45"/>
    </row>
    <row r="144" spans="1:22" ht="14.25" customHeight="1" x14ac:dyDescent="0.3">
      <c r="A144" s="84" t="s">
        <v>494</v>
      </c>
      <c r="B144" s="84" t="s">
        <v>495</v>
      </c>
      <c r="C144" s="84" t="s">
        <v>343</v>
      </c>
      <c r="D144" s="45">
        <v>6</v>
      </c>
      <c r="E144" s="45">
        <v>0</v>
      </c>
      <c r="F144" s="45">
        <v>0</v>
      </c>
      <c r="G144" s="45">
        <v>0</v>
      </c>
      <c r="H144" s="45">
        <v>32</v>
      </c>
      <c r="I144" s="45">
        <v>24</v>
      </c>
      <c r="J144" s="85">
        <f t="shared" si="8"/>
        <v>62</v>
      </c>
      <c r="K144" s="45">
        <v>83</v>
      </c>
      <c r="L144" s="85">
        <f t="shared" si="9"/>
        <v>145</v>
      </c>
      <c r="M144" s="45"/>
      <c r="N144" s="45">
        <v>19</v>
      </c>
      <c r="O144" s="45">
        <v>22</v>
      </c>
      <c r="P144" s="45">
        <v>0</v>
      </c>
      <c r="Q144" s="45">
        <v>41</v>
      </c>
      <c r="R144" s="45">
        <v>49</v>
      </c>
      <c r="S144" s="85">
        <f t="shared" si="10"/>
        <v>131</v>
      </c>
      <c r="T144" s="45">
        <v>125</v>
      </c>
      <c r="U144" s="85">
        <f t="shared" si="11"/>
        <v>256</v>
      </c>
      <c r="V144" s="45"/>
    </row>
    <row r="145" spans="1:22" ht="14.25" customHeight="1" x14ac:dyDescent="0.3">
      <c r="A145" s="84" t="s">
        <v>496</v>
      </c>
      <c r="B145" s="84" t="s">
        <v>497</v>
      </c>
      <c r="C145" s="84" t="s">
        <v>253</v>
      </c>
      <c r="D145" s="45">
        <v>89</v>
      </c>
      <c r="E145" s="45">
        <v>64</v>
      </c>
      <c r="F145" s="45">
        <v>0</v>
      </c>
      <c r="G145" s="45">
        <v>0</v>
      </c>
      <c r="H145" s="45">
        <v>19</v>
      </c>
      <c r="I145" s="45">
        <v>9</v>
      </c>
      <c r="J145" s="85">
        <f t="shared" si="8"/>
        <v>181</v>
      </c>
      <c r="K145" s="45">
        <v>4</v>
      </c>
      <c r="L145" s="85">
        <f t="shared" si="9"/>
        <v>185</v>
      </c>
      <c r="M145" s="45"/>
      <c r="N145" s="45">
        <v>0</v>
      </c>
      <c r="O145" s="45">
        <v>0</v>
      </c>
      <c r="P145" s="45">
        <v>0</v>
      </c>
      <c r="Q145" s="45">
        <v>0</v>
      </c>
      <c r="R145" s="45">
        <v>12</v>
      </c>
      <c r="S145" s="85">
        <f t="shared" si="10"/>
        <v>12</v>
      </c>
      <c r="T145" s="45">
        <v>106</v>
      </c>
      <c r="U145" s="85">
        <f t="shared" si="11"/>
        <v>118</v>
      </c>
      <c r="V145" s="45"/>
    </row>
    <row r="146" spans="1:22" ht="14.25" customHeight="1" x14ac:dyDescent="0.3">
      <c r="A146" s="84" t="s">
        <v>498</v>
      </c>
      <c r="B146" s="84" t="s">
        <v>499</v>
      </c>
      <c r="C146" s="84" t="s">
        <v>248</v>
      </c>
      <c r="D146" s="45">
        <v>0</v>
      </c>
      <c r="E146" s="45">
        <v>0</v>
      </c>
      <c r="F146" s="45">
        <v>0</v>
      </c>
      <c r="G146" s="45">
        <v>0</v>
      </c>
      <c r="H146" s="45">
        <v>0</v>
      </c>
      <c r="I146" s="45">
        <v>161</v>
      </c>
      <c r="J146" s="85">
        <f t="shared" si="8"/>
        <v>161</v>
      </c>
      <c r="K146" s="45">
        <v>4</v>
      </c>
      <c r="L146" s="85">
        <f t="shared" si="9"/>
        <v>165</v>
      </c>
      <c r="M146" s="45"/>
      <c r="N146" s="45">
        <v>9</v>
      </c>
      <c r="O146" s="45">
        <v>30</v>
      </c>
      <c r="P146" s="45">
        <v>0</v>
      </c>
      <c r="Q146" s="45">
        <v>0</v>
      </c>
      <c r="R146" s="45">
        <v>38</v>
      </c>
      <c r="S146" s="85">
        <f t="shared" si="10"/>
        <v>77</v>
      </c>
      <c r="T146" s="45">
        <v>29</v>
      </c>
      <c r="U146" s="85">
        <f t="shared" si="11"/>
        <v>106</v>
      </c>
      <c r="V146" s="45"/>
    </row>
    <row r="147" spans="1:22" ht="14.25" customHeight="1" x14ac:dyDescent="0.3">
      <c r="A147" s="84" t="s">
        <v>500</v>
      </c>
      <c r="B147" s="84" t="s">
        <v>501</v>
      </c>
      <c r="C147" s="84" t="s">
        <v>227</v>
      </c>
      <c r="D147" s="45">
        <v>0</v>
      </c>
      <c r="E147" s="45">
        <v>6</v>
      </c>
      <c r="F147" s="45">
        <v>0</v>
      </c>
      <c r="G147" s="45">
        <v>0</v>
      </c>
      <c r="H147" s="45">
        <v>0</v>
      </c>
      <c r="I147" s="45">
        <v>72</v>
      </c>
      <c r="J147" s="85">
        <f t="shared" si="8"/>
        <v>78</v>
      </c>
      <c r="K147" s="45">
        <v>0</v>
      </c>
      <c r="L147" s="85">
        <f t="shared" si="9"/>
        <v>78</v>
      </c>
      <c r="M147" s="45"/>
      <c r="N147" s="45">
        <v>36</v>
      </c>
      <c r="O147" s="45">
        <v>1</v>
      </c>
      <c r="P147" s="45">
        <v>0</v>
      </c>
      <c r="Q147" s="45">
        <v>0</v>
      </c>
      <c r="R147" s="45">
        <v>46</v>
      </c>
      <c r="S147" s="85">
        <f t="shared" si="10"/>
        <v>83</v>
      </c>
      <c r="T147" s="45">
        <v>70</v>
      </c>
      <c r="U147" s="85">
        <f t="shared" si="11"/>
        <v>153</v>
      </c>
      <c r="V147" s="45"/>
    </row>
    <row r="148" spans="1:22" ht="14.25" customHeight="1" x14ac:dyDescent="0.3">
      <c r="A148" s="84" t="s">
        <v>502</v>
      </c>
      <c r="B148" s="84" t="s">
        <v>503</v>
      </c>
      <c r="C148" s="84" t="s">
        <v>239</v>
      </c>
      <c r="D148" s="45">
        <v>48</v>
      </c>
      <c r="E148" s="45">
        <v>18</v>
      </c>
      <c r="F148" s="45">
        <v>0</v>
      </c>
      <c r="G148" s="45">
        <v>15</v>
      </c>
      <c r="H148" s="45">
        <v>16</v>
      </c>
      <c r="I148" s="45">
        <v>136</v>
      </c>
      <c r="J148" s="85">
        <f t="shared" si="8"/>
        <v>233</v>
      </c>
      <c r="K148" s="45">
        <v>326</v>
      </c>
      <c r="L148" s="85">
        <f t="shared" si="9"/>
        <v>559</v>
      </c>
      <c r="M148" s="45"/>
      <c r="N148" s="45">
        <v>15</v>
      </c>
      <c r="O148" s="45">
        <v>13</v>
      </c>
      <c r="P148" s="45">
        <v>0</v>
      </c>
      <c r="Q148" s="45">
        <v>24</v>
      </c>
      <c r="R148" s="45">
        <v>14</v>
      </c>
      <c r="S148" s="85">
        <f t="shared" si="10"/>
        <v>66</v>
      </c>
      <c r="T148" s="45">
        <v>0</v>
      </c>
      <c r="U148" s="85">
        <f t="shared" si="11"/>
        <v>66</v>
      </c>
      <c r="V148" s="45"/>
    </row>
    <row r="149" spans="1:22" ht="14.25" customHeight="1" x14ac:dyDescent="0.3">
      <c r="A149" s="84" t="s">
        <v>504</v>
      </c>
      <c r="B149" s="84" t="s">
        <v>505</v>
      </c>
      <c r="C149" s="84" t="s">
        <v>236</v>
      </c>
      <c r="D149" s="45">
        <v>0</v>
      </c>
      <c r="E149" s="45">
        <v>6</v>
      </c>
      <c r="F149" s="45">
        <v>0</v>
      </c>
      <c r="G149" s="45">
        <v>0</v>
      </c>
      <c r="H149" s="45">
        <v>0</v>
      </c>
      <c r="I149" s="45">
        <v>0</v>
      </c>
      <c r="J149" s="85">
        <f t="shared" si="8"/>
        <v>6</v>
      </c>
      <c r="K149" s="45">
        <v>0</v>
      </c>
      <c r="L149" s="85">
        <f t="shared" si="9"/>
        <v>6</v>
      </c>
      <c r="M149" s="45"/>
      <c r="N149" s="45">
        <v>0</v>
      </c>
      <c r="O149" s="45">
        <v>25</v>
      </c>
      <c r="P149" s="45">
        <v>0</v>
      </c>
      <c r="Q149" s="45">
        <v>0</v>
      </c>
      <c r="R149" s="45">
        <v>26</v>
      </c>
      <c r="S149" s="85">
        <f t="shared" si="10"/>
        <v>51</v>
      </c>
      <c r="T149" s="45">
        <v>0</v>
      </c>
      <c r="U149" s="85">
        <f t="shared" si="11"/>
        <v>51</v>
      </c>
      <c r="V149" s="45"/>
    </row>
    <row r="150" spans="1:22" ht="14.25" customHeight="1" x14ac:dyDescent="0.3">
      <c r="A150" s="84" t="s">
        <v>506</v>
      </c>
      <c r="B150" s="84" t="s">
        <v>507</v>
      </c>
      <c r="C150" s="84" t="s">
        <v>227</v>
      </c>
      <c r="D150" s="45">
        <v>0</v>
      </c>
      <c r="E150" s="45">
        <v>0</v>
      </c>
      <c r="F150" s="45">
        <v>0</v>
      </c>
      <c r="G150" s="45">
        <v>0</v>
      </c>
      <c r="H150" s="45">
        <v>0</v>
      </c>
      <c r="I150" s="45">
        <v>152</v>
      </c>
      <c r="J150" s="85">
        <f t="shared" si="8"/>
        <v>152</v>
      </c>
      <c r="K150" s="45">
        <v>0</v>
      </c>
      <c r="L150" s="85">
        <f t="shared" si="9"/>
        <v>152</v>
      </c>
      <c r="M150" s="45"/>
      <c r="N150" s="45">
        <v>31</v>
      </c>
      <c r="O150" s="45">
        <v>42</v>
      </c>
      <c r="P150" s="45">
        <v>0</v>
      </c>
      <c r="Q150" s="45">
        <v>6</v>
      </c>
      <c r="R150" s="45">
        <v>20</v>
      </c>
      <c r="S150" s="85">
        <f t="shared" si="10"/>
        <v>99</v>
      </c>
      <c r="T150" s="45">
        <v>0</v>
      </c>
      <c r="U150" s="85">
        <f t="shared" si="11"/>
        <v>99</v>
      </c>
      <c r="V150" s="45"/>
    </row>
    <row r="151" spans="1:22" ht="14.25" customHeight="1" x14ac:dyDescent="0.3">
      <c r="A151" s="84" t="s">
        <v>508</v>
      </c>
      <c r="B151" s="84" t="s">
        <v>509</v>
      </c>
      <c r="C151" s="84" t="s">
        <v>239</v>
      </c>
      <c r="D151" s="45">
        <v>0</v>
      </c>
      <c r="E151" s="45">
        <v>49</v>
      </c>
      <c r="F151" s="45">
        <v>0</v>
      </c>
      <c r="G151" s="45">
        <v>5</v>
      </c>
      <c r="H151" s="45">
        <v>7</v>
      </c>
      <c r="I151" s="45">
        <v>0</v>
      </c>
      <c r="J151" s="85">
        <f t="shared" si="8"/>
        <v>61</v>
      </c>
      <c r="K151" s="45">
        <v>0</v>
      </c>
      <c r="L151" s="85">
        <f t="shared" si="9"/>
        <v>61</v>
      </c>
      <c r="M151" s="45"/>
      <c r="N151" s="45">
        <v>99</v>
      </c>
      <c r="O151" s="45">
        <v>0</v>
      </c>
      <c r="P151" s="45">
        <v>0</v>
      </c>
      <c r="Q151" s="45">
        <v>5</v>
      </c>
      <c r="R151" s="45">
        <v>54</v>
      </c>
      <c r="S151" s="85">
        <f t="shared" si="10"/>
        <v>158</v>
      </c>
      <c r="T151" s="45">
        <v>0</v>
      </c>
      <c r="U151" s="85">
        <f t="shared" si="11"/>
        <v>158</v>
      </c>
      <c r="V151" s="45"/>
    </row>
    <row r="152" spans="1:22" ht="14.25" customHeight="1" x14ac:dyDescent="0.3">
      <c r="A152" s="84" t="s">
        <v>510</v>
      </c>
      <c r="B152" s="84" t="s">
        <v>511</v>
      </c>
      <c r="C152" s="84" t="s">
        <v>236</v>
      </c>
      <c r="D152" s="45">
        <v>12</v>
      </c>
      <c r="E152" s="45">
        <v>61</v>
      </c>
      <c r="F152" s="45">
        <v>0</v>
      </c>
      <c r="G152" s="45">
        <v>0</v>
      </c>
      <c r="H152" s="45">
        <v>0</v>
      </c>
      <c r="I152" s="45">
        <v>70</v>
      </c>
      <c r="J152" s="85">
        <f t="shared" si="8"/>
        <v>143</v>
      </c>
      <c r="K152" s="45">
        <v>0</v>
      </c>
      <c r="L152" s="85">
        <f t="shared" si="9"/>
        <v>143</v>
      </c>
      <c r="M152" s="45"/>
      <c r="N152" s="45">
        <v>39</v>
      </c>
      <c r="O152" s="45">
        <v>0</v>
      </c>
      <c r="P152" s="45">
        <v>0</v>
      </c>
      <c r="Q152" s="45">
        <v>0</v>
      </c>
      <c r="R152" s="45">
        <v>7</v>
      </c>
      <c r="S152" s="85">
        <f t="shared" si="10"/>
        <v>46</v>
      </c>
      <c r="T152" s="45">
        <v>0</v>
      </c>
      <c r="U152" s="85">
        <f t="shared" si="11"/>
        <v>46</v>
      </c>
      <c r="V152" s="45"/>
    </row>
    <row r="153" spans="1:22" ht="14.25" customHeight="1" x14ac:dyDescent="0.3">
      <c r="A153" s="84" t="s">
        <v>512</v>
      </c>
      <c r="B153" s="84" t="s">
        <v>513</v>
      </c>
      <c r="C153" s="84" t="s">
        <v>227</v>
      </c>
      <c r="D153" s="45">
        <v>0</v>
      </c>
      <c r="E153" s="45">
        <v>49</v>
      </c>
      <c r="F153" s="45">
        <v>0</v>
      </c>
      <c r="G153" s="45">
        <v>0</v>
      </c>
      <c r="H153" s="45">
        <v>21</v>
      </c>
      <c r="I153" s="45">
        <v>321</v>
      </c>
      <c r="J153" s="85">
        <f t="shared" si="8"/>
        <v>391</v>
      </c>
      <c r="K153" s="45">
        <v>89</v>
      </c>
      <c r="L153" s="85">
        <f t="shared" si="9"/>
        <v>480</v>
      </c>
      <c r="M153" s="45"/>
      <c r="N153" s="45">
        <v>20</v>
      </c>
      <c r="O153" s="45">
        <v>61</v>
      </c>
      <c r="P153" s="45">
        <v>0</v>
      </c>
      <c r="Q153" s="45">
        <v>18</v>
      </c>
      <c r="R153" s="45">
        <v>107</v>
      </c>
      <c r="S153" s="85">
        <f t="shared" si="10"/>
        <v>206</v>
      </c>
      <c r="T153" s="45">
        <v>26</v>
      </c>
      <c r="U153" s="85">
        <f t="shared" si="11"/>
        <v>232</v>
      </c>
      <c r="V153" s="45"/>
    </row>
    <row r="154" spans="1:22" ht="14.25" customHeight="1" x14ac:dyDescent="0.3">
      <c r="A154" s="84" t="s">
        <v>514</v>
      </c>
      <c r="B154" s="84" t="s">
        <v>515</v>
      </c>
      <c r="C154" s="84" t="s">
        <v>248</v>
      </c>
      <c r="D154" s="45">
        <v>0</v>
      </c>
      <c r="E154" s="45">
        <v>0</v>
      </c>
      <c r="F154" s="45">
        <v>0</v>
      </c>
      <c r="G154" s="45">
        <v>0</v>
      </c>
      <c r="H154" s="45">
        <v>0</v>
      </c>
      <c r="I154" s="45">
        <v>212</v>
      </c>
      <c r="J154" s="85">
        <f t="shared" si="8"/>
        <v>212</v>
      </c>
      <c r="K154" s="45">
        <v>0</v>
      </c>
      <c r="L154" s="85">
        <f t="shared" si="9"/>
        <v>212</v>
      </c>
      <c r="M154" s="45"/>
      <c r="N154" s="45">
        <v>2</v>
      </c>
      <c r="O154" s="45">
        <v>85</v>
      </c>
      <c r="P154" s="45">
        <v>0</v>
      </c>
      <c r="Q154" s="45">
        <v>0</v>
      </c>
      <c r="R154" s="45">
        <v>60</v>
      </c>
      <c r="S154" s="85">
        <f t="shared" si="10"/>
        <v>147</v>
      </c>
      <c r="T154" s="45">
        <v>104</v>
      </c>
      <c r="U154" s="85">
        <f t="shared" si="11"/>
        <v>251</v>
      </c>
      <c r="V154" s="45"/>
    </row>
    <row r="155" spans="1:22" ht="14.25" customHeight="1" x14ac:dyDescent="0.3">
      <c r="A155" s="84" t="s">
        <v>516</v>
      </c>
      <c r="B155" s="84" t="s">
        <v>517</v>
      </c>
      <c r="C155" s="84" t="s">
        <v>343</v>
      </c>
      <c r="D155" s="45">
        <v>0</v>
      </c>
      <c r="E155" s="45">
        <v>22</v>
      </c>
      <c r="F155" s="45">
        <v>11</v>
      </c>
      <c r="G155" s="45">
        <v>0</v>
      </c>
      <c r="H155" s="45">
        <v>24</v>
      </c>
      <c r="I155" s="45">
        <v>21</v>
      </c>
      <c r="J155" s="85">
        <f t="shared" si="8"/>
        <v>78</v>
      </c>
      <c r="K155" s="45">
        <v>55</v>
      </c>
      <c r="L155" s="85">
        <f t="shared" si="9"/>
        <v>133</v>
      </c>
      <c r="M155" s="45"/>
      <c r="N155" s="45">
        <v>0</v>
      </c>
      <c r="O155" s="45">
        <v>0</v>
      </c>
      <c r="P155" s="45">
        <v>0</v>
      </c>
      <c r="Q155" s="45">
        <v>39</v>
      </c>
      <c r="R155" s="45">
        <v>15</v>
      </c>
      <c r="S155" s="85">
        <f t="shared" si="10"/>
        <v>54</v>
      </c>
      <c r="T155" s="45">
        <v>0</v>
      </c>
      <c r="U155" s="85">
        <f t="shared" si="11"/>
        <v>54</v>
      </c>
      <c r="V155" s="45"/>
    </row>
    <row r="156" spans="1:22" ht="14.25" customHeight="1" x14ac:dyDescent="0.3">
      <c r="A156" s="84" t="s">
        <v>518</v>
      </c>
      <c r="B156" s="84" t="s">
        <v>519</v>
      </c>
      <c r="C156" s="84" t="s">
        <v>253</v>
      </c>
      <c r="D156" s="45">
        <v>0</v>
      </c>
      <c r="E156" s="45">
        <v>0</v>
      </c>
      <c r="F156" s="45">
        <v>0</v>
      </c>
      <c r="G156" s="45">
        <v>0</v>
      </c>
      <c r="H156" s="45">
        <v>0</v>
      </c>
      <c r="I156" s="45">
        <v>20</v>
      </c>
      <c r="J156" s="85">
        <f t="shared" si="8"/>
        <v>20</v>
      </c>
      <c r="K156" s="45">
        <v>0</v>
      </c>
      <c r="L156" s="85">
        <f t="shared" si="9"/>
        <v>20</v>
      </c>
      <c r="M156" s="45"/>
      <c r="N156" s="45">
        <v>0</v>
      </c>
      <c r="O156" s="45">
        <v>23</v>
      </c>
      <c r="P156" s="45">
        <v>0</v>
      </c>
      <c r="Q156" s="45">
        <v>0</v>
      </c>
      <c r="R156" s="45">
        <v>0</v>
      </c>
      <c r="S156" s="85">
        <f t="shared" si="10"/>
        <v>23</v>
      </c>
      <c r="T156" s="45">
        <v>0</v>
      </c>
      <c r="U156" s="85">
        <f t="shared" si="11"/>
        <v>23</v>
      </c>
      <c r="V156" s="45"/>
    </row>
    <row r="157" spans="1:22" ht="14.25" customHeight="1" x14ac:dyDescent="0.3">
      <c r="A157" s="84" t="s">
        <v>520</v>
      </c>
      <c r="B157" s="84" t="s">
        <v>521</v>
      </c>
      <c r="C157" s="84" t="s">
        <v>227</v>
      </c>
      <c r="D157" s="45">
        <v>0</v>
      </c>
      <c r="E157" s="45">
        <v>0</v>
      </c>
      <c r="F157" s="45">
        <v>0</v>
      </c>
      <c r="G157" s="45">
        <v>0</v>
      </c>
      <c r="H157" s="45">
        <v>0</v>
      </c>
      <c r="I157" s="45">
        <v>13</v>
      </c>
      <c r="J157" s="85">
        <f t="shared" si="8"/>
        <v>13</v>
      </c>
      <c r="K157" s="45">
        <v>7</v>
      </c>
      <c r="L157" s="85">
        <f t="shared" si="9"/>
        <v>20</v>
      </c>
      <c r="M157" s="45"/>
      <c r="N157" s="45">
        <v>82</v>
      </c>
      <c r="O157" s="45">
        <v>0</v>
      </c>
      <c r="P157" s="45">
        <v>0</v>
      </c>
      <c r="Q157" s="45">
        <v>3</v>
      </c>
      <c r="R157" s="45">
        <v>45</v>
      </c>
      <c r="S157" s="85">
        <f t="shared" si="10"/>
        <v>130</v>
      </c>
      <c r="T157" s="45">
        <v>7</v>
      </c>
      <c r="U157" s="85">
        <f t="shared" si="11"/>
        <v>137</v>
      </c>
      <c r="V157" s="45"/>
    </row>
    <row r="158" spans="1:22" ht="14.25" customHeight="1" x14ac:dyDescent="0.3">
      <c r="A158" s="84" t="s">
        <v>522</v>
      </c>
      <c r="B158" s="84" t="s">
        <v>523</v>
      </c>
      <c r="C158" s="17" t="s">
        <v>239</v>
      </c>
      <c r="D158" s="45">
        <v>3</v>
      </c>
      <c r="E158" s="45">
        <v>23</v>
      </c>
      <c r="F158" s="45">
        <v>4</v>
      </c>
      <c r="G158" s="45">
        <v>0</v>
      </c>
      <c r="H158" s="45">
        <v>41</v>
      </c>
      <c r="I158" s="45">
        <v>177</v>
      </c>
      <c r="J158" s="85">
        <f t="shared" si="8"/>
        <v>248</v>
      </c>
      <c r="K158" s="45">
        <v>54</v>
      </c>
      <c r="L158" s="85">
        <f t="shared" si="9"/>
        <v>302</v>
      </c>
      <c r="M158" s="45"/>
      <c r="N158" s="45">
        <v>87</v>
      </c>
      <c r="O158" s="45">
        <v>73</v>
      </c>
      <c r="P158" s="45">
        <v>0</v>
      </c>
      <c r="Q158" s="45">
        <v>80</v>
      </c>
      <c r="R158" s="45">
        <v>162</v>
      </c>
      <c r="S158" s="85">
        <f t="shared" si="10"/>
        <v>402</v>
      </c>
      <c r="T158" s="45">
        <v>62</v>
      </c>
      <c r="U158" s="85">
        <f t="shared" si="11"/>
        <v>464</v>
      </c>
      <c r="V158" s="45"/>
    </row>
    <row r="159" spans="1:22" ht="14.25" customHeight="1" x14ac:dyDescent="0.3">
      <c r="A159" s="84" t="s">
        <v>524</v>
      </c>
      <c r="B159" s="84" t="s">
        <v>525</v>
      </c>
      <c r="C159" s="84" t="s">
        <v>343</v>
      </c>
      <c r="D159" s="45">
        <v>34</v>
      </c>
      <c r="E159" s="45">
        <v>58</v>
      </c>
      <c r="F159" s="45">
        <v>8</v>
      </c>
      <c r="G159" s="45">
        <v>4</v>
      </c>
      <c r="H159" s="45">
        <v>25</v>
      </c>
      <c r="I159" s="45">
        <v>91</v>
      </c>
      <c r="J159" s="85">
        <f t="shared" si="8"/>
        <v>220</v>
      </c>
      <c r="K159" s="45">
        <v>67</v>
      </c>
      <c r="L159" s="85">
        <f t="shared" si="9"/>
        <v>287</v>
      </c>
      <c r="M159" s="45"/>
      <c r="N159" s="45">
        <v>73</v>
      </c>
      <c r="O159" s="45">
        <v>41</v>
      </c>
      <c r="P159" s="45">
        <v>0</v>
      </c>
      <c r="Q159" s="45">
        <v>4</v>
      </c>
      <c r="R159" s="45">
        <v>70</v>
      </c>
      <c r="S159" s="85">
        <f t="shared" si="10"/>
        <v>188</v>
      </c>
      <c r="T159" s="45">
        <v>65</v>
      </c>
      <c r="U159" s="85">
        <f t="shared" si="11"/>
        <v>253</v>
      </c>
      <c r="V159" s="45"/>
    </row>
    <row r="160" spans="1:22" ht="14.25" customHeight="1" x14ac:dyDescent="0.3">
      <c r="A160" s="84" t="s">
        <v>526</v>
      </c>
      <c r="B160" s="84" t="s">
        <v>527</v>
      </c>
      <c r="C160" s="84" t="s">
        <v>236</v>
      </c>
      <c r="D160" s="45">
        <v>19</v>
      </c>
      <c r="E160" s="45">
        <v>0</v>
      </c>
      <c r="F160" s="45">
        <v>0</v>
      </c>
      <c r="G160" s="45">
        <v>0</v>
      </c>
      <c r="H160" s="45">
        <v>0</v>
      </c>
      <c r="I160" s="45">
        <v>15</v>
      </c>
      <c r="J160" s="85">
        <f t="shared" si="8"/>
        <v>34</v>
      </c>
      <c r="K160" s="45">
        <v>0</v>
      </c>
      <c r="L160" s="85">
        <f t="shared" si="9"/>
        <v>34</v>
      </c>
      <c r="M160" s="45"/>
      <c r="N160" s="45">
        <v>0</v>
      </c>
      <c r="O160" s="45">
        <v>0</v>
      </c>
      <c r="P160" s="45">
        <v>0</v>
      </c>
      <c r="Q160" s="45">
        <v>0</v>
      </c>
      <c r="R160" s="45">
        <v>23</v>
      </c>
      <c r="S160" s="85">
        <f t="shared" si="10"/>
        <v>23</v>
      </c>
      <c r="T160" s="45">
        <v>9</v>
      </c>
      <c r="U160" s="85">
        <f t="shared" si="11"/>
        <v>32</v>
      </c>
      <c r="V160" s="45"/>
    </row>
    <row r="161" spans="1:22" ht="14.25" customHeight="1" x14ac:dyDescent="0.3">
      <c r="A161" s="84" t="s">
        <v>528</v>
      </c>
      <c r="B161" s="84" t="s">
        <v>529</v>
      </c>
      <c r="C161" s="84" t="s">
        <v>227</v>
      </c>
      <c r="D161" s="45">
        <v>0</v>
      </c>
      <c r="E161" s="45">
        <v>0</v>
      </c>
      <c r="F161" s="45">
        <v>0</v>
      </c>
      <c r="G161" s="45">
        <v>0</v>
      </c>
      <c r="H161" s="45">
        <v>0</v>
      </c>
      <c r="I161" s="45">
        <v>85</v>
      </c>
      <c r="J161" s="85">
        <f t="shared" si="8"/>
        <v>85</v>
      </c>
      <c r="K161" s="45">
        <v>81</v>
      </c>
      <c r="L161" s="85">
        <f t="shared" si="9"/>
        <v>166</v>
      </c>
      <c r="M161" s="45"/>
      <c r="N161" s="45">
        <v>153</v>
      </c>
      <c r="O161" s="45">
        <v>0</v>
      </c>
      <c r="P161" s="45">
        <v>0</v>
      </c>
      <c r="Q161" s="45">
        <v>0</v>
      </c>
      <c r="R161" s="45">
        <v>46</v>
      </c>
      <c r="S161" s="85">
        <f t="shared" si="10"/>
        <v>199</v>
      </c>
      <c r="T161" s="45">
        <v>11</v>
      </c>
      <c r="U161" s="85">
        <f t="shared" si="11"/>
        <v>210</v>
      </c>
      <c r="V161" s="45"/>
    </row>
    <row r="162" spans="1:22" ht="14.25" customHeight="1" x14ac:dyDescent="0.3">
      <c r="A162" s="84" t="s">
        <v>530</v>
      </c>
      <c r="B162" s="84" t="s">
        <v>531</v>
      </c>
      <c r="C162" s="84" t="s">
        <v>253</v>
      </c>
      <c r="D162" s="45">
        <v>33</v>
      </c>
      <c r="E162" s="45">
        <v>0</v>
      </c>
      <c r="F162" s="45">
        <v>0</v>
      </c>
      <c r="G162" s="45">
        <v>0</v>
      </c>
      <c r="H162" s="45">
        <v>9</v>
      </c>
      <c r="I162" s="45">
        <v>86</v>
      </c>
      <c r="J162" s="85">
        <f t="shared" si="8"/>
        <v>128</v>
      </c>
      <c r="K162" s="45">
        <v>132</v>
      </c>
      <c r="L162" s="85">
        <f t="shared" si="9"/>
        <v>260</v>
      </c>
      <c r="M162" s="45"/>
      <c r="N162" s="45">
        <v>266</v>
      </c>
      <c r="O162" s="45">
        <v>2</v>
      </c>
      <c r="P162" s="45">
        <v>0</v>
      </c>
      <c r="Q162" s="45">
        <v>6</v>
      </c>
      <c r="R162" s="45">
        <v>79</v>
      </c>
      <c r="S162" s="85">
        <f t="shared" si="10"/>
        <v>353</v>
      </c>
      <c r="T162" s="45">
        <v>159</v>
      </c>
      <c r="U162" s="85">
        <f t="shared" si="11"/>
        <v>512</v>
      </c>
      <c r="V162" s="45"/>
    </row>
    <row r="163" spans="1:22" ht="14.25" customHeight="1" x14ac:dyDescent="0.3">
      <c r="A163" s="84" t="s">
        <v>532</v>
      </c>
      <c r="B163" s="84" t="s">
        <v>533</v>
      </c>
      <c r="C163" s="84" t="s">
        <v>258</v>
      </c>
      <c r="D163" s="45">
        <v>3</v>
      </c>
      <c r="E163" s="45">
        <v>0</v>
      </c>
      <c r="F163" s="45">
        <v>0</v>
      </c>
      <c r="G163" s="45">
        <v>0</v>
      </c>
      <c r="H163" s="45">
        <v>0</v>
      </c>
      <c r="I163" s="45">
        <v>267</v>
      </c>
      <c r="J163" s="85">
        <f t="shared" si="8"/>
        <v>270</v>
      </c>
      <c r="K163" s="45">
        <v>0</v>
      </c>
      <c r="L163" s="85">
        <f t="shared" si="9"/>
        <v>270</v>
      </c>
      <c r="M163" s="45"/>
      <c r="N163" s="45">
        <v>135</v>
      </c>
      <c r="O163" s="45">
        <v>0</v>
      </c>
      <c r="P163" s="45">
        <v>0</v>
      </c>
      <c r="Q163" s="45">
        <v>0</v>
      </c>
      <c r="R163" s="45">
        <v>86</v>
      </c>
      <c r="S163" s="85">
        <f t="shared" si="10"/>
        <v>221</v>
      </c>
      <c r="T163" s="45">
        <v>16</v>
      </c>
      <c r="U163" s="85">
        <f t="shared" si="11"/>
        <v>237</v>
      </c>
      <c r="V163" s="45"/>
    </row>
    <row r="164" spans="1:22" ht="14.25" customHeight="1" x14ac:dyDescent="0.3">
      <c r="A164" s="84" t="s">
        <v>534</v>
      </c>
      <c r="B164" s="84" t="s">
        <v>535</v>
      </c>
      <c r="C164" s="84" t="s">
        <v>224</v>
      </c>
      <c r="D164" s="45">
        <v>0</v>
      </c>
      <c r="E164" s="45">
        <v>50</v>
      </c>
      <c r="F164" s="45">
        <v>0</v>
      </c>
      <c r="G164" s="45">
        <v>0</v>
      </c>
      <c r="H164" s="45">
        <v>19</v>
      </c>
      <c r="I164" s="45">
        <v>0</v>
      </c>
      <c r="J164" s="85">
        <f t="shared" si="8"/>
        <v>69</v>
      </c>
      <c r="K164" s="45">
        <v>0</v>
      </c>
      <c r="L164" s="85">
        <f t="shared" si="9"/>
        <v>69</v>
      </c>
      <c r="M164" s="45"/>
      <c r="N164" s="45">
        <v>0</v>
      </c>
      <c r="O164" s="45">
        <v>5</v>
      </c>
      <c r="P164" s="45">
        <v>0</v>
      </c>
      <c r="Q164" s="45">
        <v>0</v>
      </c>
      <c r="R164" s="45">
        <v>15</v>
      </c>
      <c r="S164" s="85">
        <f t="shared" si="10"/>
        <v>20</v>
      </c>
      <c r="T164" s="45">
        <v>0</v>
      </c>
      <c r="U164" s="85">
        <f t="shared" si="11"/>
        <v>20</v>
      </c>
      <c r="V164" s="45"/>
    </row>
    <row r="165" spans="1:22" ht="14.25" customHeight="1" x14ac:dyDescent="0.3">
      <c r="A165" s="84" t="s">
        <v>536</v>
      </c>
      <c r="B165" s="84" t="s">
        <v>537</v>
      </c>
      <c r="C165" s="84" t="s">
        <v>258</v>
      </c>
      <c r="D165" s="45">
        <v>0</v>
      </c>
      <c r="E165" s="45">
        <v>0</v>
      </c>
      <c r="F165" s="45">
        <v>0</v>
      </c>
      <c r="G165" s="45">
        <v>0</v>
      </c>
      <c r="H165" s="45">
        <v>0</v>
      </c>
      <c r="I165" s="45">
        <v>10</v>
      </c>
      <c r="J165" s="85">
        <f t="shared" si="8"/>
        <v>10</v>
      </c>
      <c r="K165" s="45">
        <v>0</v>
      </c>
      <c r="L165" s="85">
        <f t="shared" si="9"/>
        <v>10</v>
      </c>
      <c r="M165" s="45"/>
      <c r="N165" s="45">
        <v>37</v>
      </c>
      <c r="O165" s="45">
        <v>0</v>
      </c>
      <c r="P165" s="45">
        <v>0</v>
      </c>
      <c r="Q165" s="45">
        <v>0</v>
      </c>
      <c r="R165" s="45">
        <v>0</v>
      </c>
      <c r="S165" s="85">
        <f t="shared" si="10"/>
        <v>37</v>
      </c>
      <c r="T165" s="45">
        <v>0</v>
      </c>
      <c r="U165" s="85">
        <f t="shared" si="11"/>
        <v>37</v>
      </c>
      <c r="V165" s="45"/>
    </row>
    <row r="166" spans="1:22" ht="14.25" customHeight="1" x14ac:dyDescent="0.3">
      <c r="A166" s="84" t="s">
        <v>538</v>
      </c>
      <c r="B166" s="84" t="s">
        <v>539</v>
      </c>
      <c r="C166" s="84" t="s">
        <v>236</v>
      </c>
      <c r="D166" s="45">
        <v>0</v>
      </c>
      <c r="E166" s="45">
        <v>24</v>
      </c>
      <c r="F166" s="45">
        <v>0</v>
      </c>
      <c r="G166" s="45">
        <v>0</v>
      </c>
      <c r="H166" s="45">
        <v>24</v>
      </c>
      <c r="I166" s="45">
        <v>74</v>
      </c>
      <c r="J166" s="85">
        <f t="shared" si="8"/>
        <v>122</v>
      </c>
      <c r="K166" s="45">
        <v>151</v>
      </c>
      <c r="L166" s="85">
        <f t="shared" si="9"/>
        <v>273</v>
      </c>
      <c r="M166" s="45"/>
      <c r="N166" s="45">
        <v>41</v>
      </c>
      <c r="O166" s="45">
        <v>0</v>
      </c>
      <c r="P166" s="45">
        <v>0</v>
      </c>
      <c r="Q166" s="45">
        <v>0</v>
      </c>
      <c r="R166" s="45">
        <v>145</v>
      </c>
      <c r="S166" s="85">
        <f t="shared" si="10"/>
        <v>186</v>
      </c>
      <c r="T166" s="45">
        <v>130</v>
      </c>
      <c r="U166" s="85">
        <f t="shared" si="11"/>
        <v>316</v>
      </c>
      <c r="V166" s="45"/>
    </row>
    <row r="167" spans="1:22" ht="14.25" customHeight="1" x14ac:dyDescent="0.3">
      <c r="A167" s="84" t="s">
        <v>540</v>
      </c>
      <c r="B167" s="84" t="s">
        <v>541</v>
      </c>
      <c r="C167" s="84" t="s">
        <v>248</v>
      </c>
      <c r="D167" s="45">
        <v>6</v>
      </c>
      <c r="E167" s="45">
        <v>36</v>
      </c>
      <c r="F167" s="45">
        <v>0</v>
      </c>
      <c r="G167" s="45">
        <v>9</v>
      </c>
      <c r="H167" s="45">
        <v>14</v>
      </c>
      <c r="I167" s="45">
        <v>0</v>
      </c>
      <c r="J167" s="85">
        <f t="shared" si="8"/>
        <v>65</v>
      </c>
      <c r="K167" s="45">
        <v>0</v>
      </c>
      <c r="L167" s="85">
        <f t="shared" si="9"/>
        <v>65</v>
      </c>
      <c r="M167" s="45"/>
      <c r="N167" s="45">
        <v>46</v>
      </c>
      <c r="O167" s="45">
        <v>99</v>
      </c>
      <c r="P167" s="45">
        <v>0</v>
      </c>
      <c r="Q167" s="45">
        <v>0</v>
      </c>
      <c r="R167" s="45">
        <v>51</v>
      </c>
      <c r="S167" s="85">
        <f t="shared" si="10"/>
        <v>196</v>
      </c>
      <c r="T167" s="45">
        <v>0</v>
      </c>
      <c r="U167" s="85">
        <f t="shared" si="11"/>
        <v>196</v>
      </c>
      <c r="V167" s="45"/>
    </row>
    <row r="168" spans="1:22" ht="14.25" customHeight="1" x14ac:dyDescent="0.3">
      <c r="A168" s="84" t="s">
        <v>542</v>
      </c>
      <c r="B168" s="84" t="s">
        <v>543</v>
      </c>
      <c r="C168" s="84" t="s">
        <v>224</v>
      </c>
      <c r="D168" s="45">
        <v>0</v>
      </c>
      <c r="E168" s="45">
        <v>6</v>
      </c>
      <c r="F168" s="45">
        <v>0</v>
      </c>
      <c r="G168" s="45">
        <v>0</v>
      </c>
      <c r="H168" s="45">
        <v>0</v>
      </c>
      <c r="I168" s="45">
        <v>0</v>
      </c>
      <c r="J168" s="85">
        <f t="shared" si="8"/>
        <v>6</v>
      </c>
      <c r="K168" s="45">
        <v>0</v>
      </c>
      <c r="L168" s="85">
        <f t="shared" si="9"/>
        <v>6</v>
      </c>
      <c r="M168" s="45"/>
      <c r="N168" s="45">
        <v>0</v>
      </c>
      <c r="O168" s="45">
        <v>15</v>
      </c>
      <c r="P168" s="45">
        <v>0</v>
      </c>
      <c r="Q168" s="45">
        <v>0</v>
      </c>
      <c r="R168" s="45">
        <v>3</v>
      </c>
      <c r="S168" s="85">
        <f t="shared" si="10"/>
        <v>18</v>
      </c>
      <c r="T168" s="45">
        <v>0</v>
      </c>
      <c r="U168" s="85">
        <f t="shared" si="11"/>
        <v>18</v>
      </c>
      <c r="V168" s="45"/>
    </row>
    <row r="169" spans="1:22" ht="14.25" customHeight="1" x14ac:dyDescent="0.3">
      <c r="A169" s="84" t="s">
        <v>544</v>
      </c>
      <c r="B169" s="84" t="s">
        <v>545</v>
      </c>
      <c r="C169" s="84" t="s">
        <v>258</v>
      </c>
      <c r="D169" s="45">
        <v>8</v>
      </c>
      <c r="E169" s="45">
        <v>0</v>
      </c>
      <c r="F169" s="45">
        <v>0</v>
      </c>
      <c r="G169" s="45">
        <v>0</v>
      </c>
      <c r="H169" s="45">
        <v>0</v>
      </c>
      <c r="I169" s="45">
        <v>127</v>
      </c>
      <c r="J169" s="85">
        <f t="shared" si="8"/>
        <v>135</v>
      </c>
      <c r="K169" s="45">
        <v>12</v>
      </c>
      <c r="L169" s="85">
        <f t="shared" si="9"/>
        <v>147</v>
      </c>
      <c r="M169" s="45"/>
      <c r="N169" s="45">
        <v>214</v>
      </c>
      <c r="O169" s="45">
        <v>11</v>
      </c>
      <c r="P169" s="45">
        <v>0</v>
      </c>
      <c r="Q169" s="45">
        <v>0</v>
      </c>
      <c r="R169" s="45">
        <v>112</v>
      </c>
      <c r="S169" s="85">
        <f t="shared" si="10"/>
        <v>337</v>
      </c>
      <c r="T169" s="45">
        <v>285</v>
      </c>
      <c r="U169" s="85">
        <f t="shared" si="11"/>
        <v>622</v>
      </c>
      <c r="V169" s="45"/>
    </row>
    <row r="170" spans="1:22" ht="14.25" customHeight="1" x14ac:dyDescent="0.3">
      <c r="A170" s="84" t="s">
        <v>546</v>
      </c>
      <c r="B170" s="84" t="s">
        <v>547</v>
      </c>
      <c r="C170" s="84" t="s">
        <v>224</v>
      </c>
      <c r="D170" s="45">
        <v>0</v>
      </c>
      <c r="E170" s="45">
        <v>59</v>
      </c>
      <c r="F170" s="45">
        <v>0</v>
      </c>
      <c r="G170" s="45">
        <v>0</v>
      </c>
      <c r="H170" s="45">
        <v>0</v>
      </c>
      <c r="I170" s="45">
        <v>0</v>
      </c>
      <c r="J170" s="85">
        <f t="shared" si="8"/>
        <v>59</v>
      </c>
      <c r="K170" s="45">
        <v>0</v>
      </c>
      <c r="L170" s="85">
        <f t="shared" si="9"/>
        <v>59</v>
      </c>
      <c r="M170" s="45"/>
      <c r="N170" s="45">
        <v>0</v>
      </c>
      <c r="O170" s="45">
        <v>0</v>
      </c>
      <c r="P170" s="45">
        <v>18</v>
      </c>
      <c r="Q170" s="45">
        <v>0</v>
      </c>
      <c r="R170" s="45">
        <v>0</v>
      </c>
      <c r="S170" s="85">
        <f t="shared" si="10"/>
        <v>18</v>
      </c>
      <c r="T170" s="45">
        <v>165</v>
      </c>
      <c r="U170" s="85">
        <f t="shared" si="11"/>
        <v>183</v>
      </c>
      <c r="V170" s="45"/>
    </row>
    <row r="171" spans="1:22" ht="14.25" customHeight="1" x14ac:dyDescent="0.3">
      <c r="A171" s="84" t="s">
        <v>548</v>
      </c>
      <c r="B171" s="84" t="s">
        <v>549</v>
      </c>
      <c r="C171" s="84" t="s">
        <v>343</v>
      </c>
      <c r="D171" s="45">
        <v>15</v>
      </c>
      <c r="E171" s="45">
        <v>0</v>
      </c>
      <c r="F171" s="45">
        <v>0</v>
      </c>
      <c r="G171" s="45">
        <v>0</v>
      </c>
      <c r="H171" s="45">
        <v>7</v>
      </c>
      <c r="I171" s="45">
        <v>232</v>
      </c>
      <c r="J171" s="85">
        <f t="shared" si="8"/>
        <v>254</v>
      </c>
      <c r="K171" s="45">
        <v>0</v>
      </c>
      <c r="L171" s="85">
        <f t="shared" si="9"/>
        <v>254</v>
      </c>
      <c r="M171" s="45"/>
      <c r="N171" s="45">
        <v>167</v>
      </c>
      <c r="O171" s="45">
        <v>87</v>
      </c>
      <c r="P171" s="45">
        <v>0</v>
      </c>
      <c r="Q171" s="45">
        <v>9</v>
      </c>
      <c r="R171" s="45">
        <v>46</v>
      </c>
      <c r="S171" s="85">
        <f t="shared" si="10"/>
        <v>309</v>
      </c>
      <c r="T171" s="45">
        <v>30</v>
      </c>
      <c r="U171" s="85">
        <f t="shared" si="11"/>
        <v>339</v>
      </c>
      <c r="V171" s="45"/>
    </row>
    <row r="172" spans="1:22" ht="14.25" customHeight="1" x14ac:dyDescent="0.3">
      <c r="A172" s="84" t="s">
        <v>550</v>
      </c>
      <c r="B172" s="84" t="s">
        <v>551</v>
      </c>
      <c r="C172" s="84" t="s">
        <v>253</v>
      </c>
      <c r="D172" s="45">
        <v>0</v>
      </c>
      <c r="E172" s="45">
        <v>42</v>
      </c>
      <c r="F172" s="45">
        <v>2</v>
      </c>
      <c r="G172" s="45">
        <v>0</v>
      </c>
      <c r="H172" s="45">
        <v>19</v>
      </c>
      <c r="I172" s="45">
        <v>0</v>
      </c>
      <c r="J172" s="85">
        <f t="shared" si="8"/>
        <v>63</v>
      </c>
      <c r="K172" s="45">
        <v>144</v>
      </c>
      <c r="L172" s="85">
        <f t="shared" si="9"/>
        <v>207</v>
      </c>
      <c r="M172" s="45"/>
      <c r="N172" s="45">
        <v>0</v>
      </c>
      <c r="O172" s="45">
        <v>75</v>
      </c>
      <c r="P172" s="45">
        <v>0</v>
      </c>
      <c r="Q172" s="45">
        <v>0</v>
      </c>
      <c r="R172" s="45">
        <v>0</v>
      </c>
      <c r="S172" s="85">
        <f t="shared" si="10"/>
        <v>75</v>
      </c>
      <c r="T172" s="45">
        <v>0</v>
      </c>
      <c r="U172" s="85">
        <f t="shared" si="11"/>
        <v>75</v>
      </c>
      <c r="V172" s="45"/>
    </row>
    <row r="173" spans="1:22" ht="14.25" customHeight="1" x14ac:dyDescent="0.3">
      <c r="A173" s="84" t="s">
        <v>552</v>
      </c>
      <c r="B173" s="84" t="s">
        <v>553</v>
      </c>
      <c r="C173" s="84" t="s">
        <v>224</v>
      </c>
      <c r="D173" s="45">
        <v>12</v>
      </c>
      <c r="E173" s="45">
        <v>23</v>
      </c>
      <c r="F173" s="45">
        <v>0</v>
      </c>
      <c r="G173" s="45">
        <v>0</v>
      </c>
      <c r="H173" s="45">
        <v>0</v>
      </c>
      <c r="I173" s="45">
        <v>0</v>
      </c>
      <c r="J173" s="85">
        <f t="shared" si="8"/>
        <v>35</v>
      </c>
      <c r="K173" s="45">
        <v>0</v>
      </c>
      <c r="L173" s="85">
        <f t="shared" si="9"/>
        <v>35</v>
      </c>
      <c r="M173" s="45"/>
      <c r="N173" s="45">
        <v>0</v>
      </c>
      <c r="O173" s="45">
        <v>7</v>
      </c>
      <c r="P173" s="45">
        <v>0</v>
      </c>
      <c r="Q173" s="45">
        <v>0</v>
      </c>
      <c r="R173" s="45">
        <v>0</v>
      </c>
      <c r="S173" s="85">
        <f t="shared" si="10"/>
        <v>7</v>
      </c>
      <c r="T173" s="45">
        <v>0</v>
      </c>
      <c r="U173" s="85">
        <f t="shared" si="11"/>
        <v>7</v>
      </c>
      <c r="V173" s="45"/>
    </row>
    <row r="174" spans="1:22" ht="14.25" customHeight="1" x14ac:dyDescent="0.3">
      <c r="A174" s="84" t="s">
        <v>554</v>
      </c>
      <c r="B174" s="84" t="s">
        <v>555</v>
      </c>
      <c r="C174" s="84" t="s">
        <v>258</v>
      </c>
      <c r="D174" s="45">
        <v>0</v>
      </c>
      <c r="E174" s="45">
        <v>17</v>
      </c>
      <c r="F174" s="45">
        <v>0</v>
      </c>
      <c r="G174" s="45">
        <v>0</v>
      </c>
      <c r="H174" s="45">
        <v>20</v>
      </c>
      <c r="I174" s="45">
        <v>0</v>
      </c>
      <c r="J174" s="85">
        <f t="shared" si="8"/>
        <v>37</v>
      </c>
      <c r="K174" s="45">
        <v>0</v>
      </c>
      <c r="L174" s="85">
        <f t="shared" si="9"/>
        <v>37</v>
      </c>
      <c r="M174" s="45"/>
      <c r="N174" s="45">
        <v>12</v>
      </c>
      <c r="O174" s="45">
        <v>0</v>
      </c>
      <c r="P174" s="45">
        <v>0</v>
      </c>
      <c r="Q174" s="45">
        <v>10</v>
      </c>
      <c r="R174" s="45">
        <v>6</v>
      </c>
      <c r="S174" s="85">
        <f t="shared" si="10"/>
        <v>28</v>
      </c>
      <c r="T174" s="45">
        <v>15</v>
      </c>
      <c r="U174" s="85">
        <f t="shared" si="11"/>
        <v>43</v>
      </c>
      <c r="V174" s="45"/>
    </row>
    <row r="175" spans="1:22" ht="14.25" customHeight="1" x14ac:dyDescent="0.3">
      <c r="A175" s="84" t="s">
        <v>556</v>
      </c>
      <c r="B175" s="84" t="s">
        <v>557</v>
      </c>
      <c r="C175" s="84" t="s">
        <v>258</v>
      </c>
      <c r="D175" s="45">
        <v>43</v>
      </c>
      <c r="E175" s="45">
        <v>0</v>
      </c>
      <c r="F175" s="45">
        <v>0</v>
      </c>
      <c r="G175" s="45">
        <v>0</v>
      </c>
      <c r="H175" s="45">
        <v>0</v>
      </c>
      <c r="I175" s="45">
        <v>24</v>
      </c>
      <c r="J175" s="85">
        <f t="shared" si="8"/>
        <v>67</v>
      </c>
      <c r="K175" s="45">
        <v>57</v>
      </c>
      <c r="L175" s="85">
        <f t="shared" si="9"/>
        <v>124</v>
      </c>
      <c r="M175" s="45"/>
      <c r="N175" s="45">
        <v>82</v>
      </c>
      <c r="O175" s="45">
        <v>0</v>
      </c>
      <c r="P175" s="45">
        <v>0</v>
      </c>
      <c r="Q175" s="45">
        <v>14</v>
      </c>
      <c r="R175" s="45">
        <v>31</v>
      </c>
      <c r="S175" s="85">
        <f t="shared" si="10"/>
        <v>127</v>
      </c>
      <c r="T175" s="45">
        <v>166</v>
      </c>
      <c r="U175" s="85">
        <f t="shared" si="11"/>
        <v>293</v>
      </c>
      <c r="V175" s="45"/>
    </row>
    <row r="176" spans="1:22" ht="14.25" customHeight="1" x14ac:dyDescent="0.3">
      <c r="A176" s="84" t="s">
        <v>558</v>
      </c>
      <c r="B176" s="84" t="s">
        <v>559</v>
      </c>
      <c r="C176" s="84" t="s">
        <v>258</v>
      </c>
      <c r="D176" s="45">
        <v>0</v>
      </c>
      <c r="E176" s="45">
        <v>0</v>
      </c>
      <c r="F176" s="45">
        <v>0</v>
      </c>
      <c r="G176" s="45">
        <v>0</v>
      </c>
      <c r="H176" s="45">
        <v>0</v>
      </c>
      <c r="I176" s="45">
        <v>0</v>
      </c>
      <c r="J176" s="85">
        <f t="shared" si="8"/>
        <v>0</v>
      </c>
      <c r="K176" s="45">
        <v>0</v>
      </c>
      <c r="L176" s="85">
        <f t="shared" si="9"/>
        <v>0</v>
      </c>
      <c r="M176" s="45"/>
      <c r="N176" s="45">
        <v>0</v>
      </c>
      <c r="O176" s="45">
        <v>0</v>
      </c>
      <c r="P176" s="45">
        <v>0</v>
      </c>
      <c r="Q176" s="45">
        <v>0</v>
      </c>
      <c r="R176" s="45">
        <v>0</v>
      </c>
      <c r="S176" s="85">
        <f t="shared" si="10"/>
        <v>0</v>
      </c>
      <c r="T176" s="45">
        <v>1</v>
      </c>
      <c r="U176" s="85">
        <f t="shared" si="11"/>
        <v>1</v>
      </c>
      <c r="V176" s="45"/>
    </row>
    <row r="177" spans="1:22" ht="14.25" customHeight="1" x14ac:dyDescent="0.3">
      <c r="A177" s="84" t="s">
        <v>560</v>
      </c>
      <c r="B177" s="84" t="s">
        <v>561</v>
      </c>
      <c r="C177" s="84" t="s">
        <v>224</v>
      </c>
      <c r="D177" s="45">
        <v>0</v>
      </c>
      <c r="E177" s="45">
        <v>0</v>
      </c>
      <c r="F177" s="45">
        <v>0</v>
      </c>
      <c r="G177" s="45">
        <v>0</v>
      </c>
      <c r="H177" s="45">
        <v>0</v>
      </c>
      <c r="I177" s="45">
        <v>76</v>
      </c>
      <c r="J177" s="85">
        <f t="shared" si="8"/>
        <v>76</v>
      </c>
      <c r="K177" s="45">
        <v>3</v>
      </c>
      <c r="L177" s="85">
        <f t="shared" si="9"/>
        <v>79</v>
      </c>
      <c r="M177" s="45"/>
      <c r="N177" s="45">
        <v>7</v>
      </c>
      <c r="O177" s="45">
        <v>0</v>
      </c>
      <c r="P177" s="45">
        <v>0</v>
      </c>
      <c r="Q177" s="45">
        <v>0</v>
      </c>
      <c r="R177" s="45">
        <v>18</v>
      </c>
      <c r="S177" s="85">
        <f t="shared" si="10"/>
        <v>25</v>
      </c>
      <c r="T177" s="45">
        <v>0</v>
      </c>
      <c r="U177" s="85">
        <f t="shared" si="11"/>
        <v>25</v>
      </c>
      <c r="V177" s="45"/>
    </row>
    <row r="178" spans="1:22" ht="14.25" customHeight="1" x14ac:dyDescent="0.3">
      <c r="A178" s="84" t="s">
        <v>562</v>
      </c>
      <c r="B178" s="84" t="s">
        <v>563</v>
      </c>
      <c r="C178" s="84" t="s">
        <v>239</v>
      </c>
      <c r="D178" s="45">
        <v>0</v>
      </c>
      <c r="E178" s="45">
        <v>34</v>
      </c>
      <c r="F178" s="45">
        <v>0</v>
      </c>
      <c r="G178" s="45">
        <v>0</v>
      </c>
      <c r="H178" s="45">
        <v>0</v>
      </c>
      <c r="I178" s="45">
        <v>0</v>
      </c>
      <c r="J178" s="85">
        <f t="shared" si="8"/>
        <v>34</v>
      </c>
      <c r="K178" s="45">
        <v>0</v>
      </c>
      <c r="L178" s="85">
        <f t="shared" si="9"/>
        <v>34</v>
      </c>
      <c r="M178" s="45"/>
      <c r="N178" s="45">
        <v>70</v>
      </c>
      <c r="O178" s="45">
        <v>7</v>
      </c>
      <c r="P178" s="45">
        <v>0</v>
      </c>
      <c r="Q178" s="45">
        <v>8</v>
      </c>
      <c r="R178" s="45">
        <v>37</v>
      </c>
      <c r="S178" s="85">
        <f t="shared" si="10"/>
        <v>122</v>
      </c>
      <c r="T178" s="45">
        <v>29</v>
      </c>
      <c r="U178" s="85">
        <f t="shared" si="11"/>
        <v>151</v>
      </c>
      <c r="V178" s="45"/>
    </row>
    <row r="179" spans="1:22" ht="14.25" customHeight="1" x14ac:dyDescent="0.3">
      <c r="A179" s="84" t="s">
        <v>564</v>
      </c>
      <c r="B179" s="84" t="s">
        <v>565</v>
      </c>
      <c r="C179" s="84" t="s">
        <v>253</v>
      </c>
      <c r="D179" s="45">
        <v>0</v>
      </c>
      <c r="E179" s="45">
        <v>0</v>
      </c>
      <c r="F179" s="45">
        <v>0</v>
      </c>
      <c r="G179" s="45">
        <v>0</v>
      </c>
      <c r="H179" s="45">
        <v>0</v>
      </c>
      <c r="I179" s="45">
        <v>7</v>
      </c>
      <c r="J179" s="85">
        <f t="shared" si="8"/>
        <v>7</v>
      </c>
      <c r="K179" s="45">
        <v>0</v>
      </c>
      <c r="L179" s="85">
        <f t="shared" si="9"/>
        <v>7</v>
      </c>
      <c r="M179" s="45"/>
      <c r="N179" s="45">
        <v>0</v>
      </c>
      <c r="O179" s="45">
        <v>9</v>
      </c>
      <c r="P179" s="45">
        <v>0</v>
      </c>
      <c r="Q179" s="45">
        <v>0</v>
      </c>
      <c r="R179" s="45">
        <v>5</v>
      </c>
      <c r="S179" s="85">
        <f t="shared" si="10"/>
        <v>14</v>
      </c>
      <c r="T179" s="45">
        <v>22</v>
      </c>
      <c r="U179" s="85">
        <f t="shared" si="11"/>
        <v>36</v>
      </c>
      <c r="V179" s="45"/>
    </row>
    <row r="180" spans="1:22" ht="14.25" customHeight="1" x14ac:dyDescent="0.3">
      <c r="A180" s="84" t="s">
        <v>566</v>
      </c>
      <c r="B180" s="84" t="s">
        <v>567</v>
      </c>
      <c r="C180" s="84" t="s">
        <v>227</v>
      </c>
      <c r="D180" s="45">
        <v>0</v>
      </c>
      <c r="E180" s="45">
        <v>77</v>
      </c>
      <c r="F180" s="45">
        <v>0</v>
      </c>
      <c r="G180" s="45">
        <v>0</v>
      </c>
      <c r="H180" s="45">
        <v>0</v>
      </c>
      <c r="I180" s="45">
        <v>2</v>
      </c>
      <c r="J180" s="85">
        <f t="shared" si="8"/>
        <v>79</v>
      </c>
      <c r="K180" s="45">
        <v>0</v>
      </c>
      <c r="L180" s="85">
        <f t="shared" si="9"/>
        <v>79</v>
      </c>
      <c r="M180" s="45"/>
      <c r="N180" s="45">
        <v>17</v>
      </c>
      <c r="O180" s="45">
        <v>25</v>
      </c>
      <c r="P180" s="45">
        <v>0</v>
      </c>
      <c r="Q180" s="45">
        <v>0</v>
      </c>
      <c r="R180" s="45">
        <v>50</v>
      </c>
      <c r="S180" s="85">
        <f t="shared" si="10"/>
        <v>92</v>
      </c>
      <c r="T180" s="45">
        <v>34</v>
      </c>
      <c r="U180" s="85">
        <f t="shared" si="11"/>
        <v>126</v>
      </c>
      <c r="V180" s="45"/>
    </row>
    <row r="181" spans="1:22" ht="14.25" customHeight="1" x14ac:dyDescent="0.3">
      <c r="A181" s="84" t="s">
        <v>568</v>
      </c>
      <c r="B181" s="84" t="s">
        <v>569</v>
      </c>
      <c r="C181" s="84" t="s">
        <v>224</v>
      </c>
      <c r="D181" s="45">
        <v>90</v>
      </c>
      <c r="E181" s="45">
        <v>6</v>
      </c>
      <c r="F181" s="45">
        <v>0</v>
      </c>
      <c r="G181" s="45">
        <v>0</v>
      </c>
      <c r="H181" s="45">
        <v>0</v>
      </c>
      <c r="I181" s="45">
        <v>0</v>
      </c>
      <c r="J181" s="85">
        <f t="shared" si="8"/>
        <v>96</v>
      </c>
      <c r="K181" s="45">
        <v>0</v>
      </c>
      <c r="L181" s="85">
        <f t="shared" si="9"/>
        <v>96</v>
      </c>
      <c r="M181" s="45"/>
      <c r="N181" s="45">
        <v>62</v>
      </c>
      <c r="O181" s="45">
        <v>0</v>
      </c>
      <c r="P181" s="45">
        <v>0</v>
      </c>
      <c r="Q181" s="45">
        <v>0</v>
      </c>
      <c r="R181" s="45">
        <v>0</v>
      </c>
      <c r="S181" s="85">
        <f t="shared" si="10"/>
        <v>62</v>
      </c>
      <c r="T181" s="45">
        <v>0</v>
      </c>
      <c r="U181" s="85">
        <f t="shared" si="11"/>
        <v>62</v>
      </c>
      <c r="V181" s="45"/>
    </row>
    <row r="182" spans="1:22" ht="14.25" customHeight="1" x14ac:dyDescent="0.3">
      <c r="A182" s="84" t="s">
        <v>570</v>
      </c>
      <c r="B182" s="84" t="s">
        <v>571</v>
      </c>
      <c r="C182" s="84" t="s">
        <v>258</v>
      </c>
      <c r="D182" s="45">
        <v>129</v>
      </c>
      <c r="E182" s="45">
        <v>322</v>
      </c>
      <c r="F182" s="45">
        <v>0</v>
      </c>
      <c r="G182" s="45">
        <v>0</v>
      </c>
      <c r="H182" s="45">
        <v>0</v>
      </c>
      <c r="I182" s="45">
        <v>112</v>
      </c>
      <c r="J182" s="85">
        <f t="shared" si="8"/>
        <v>563</v>
      </c>
      <c r="K182" s="45">
        <v>0</v>
      </c>
      <c r="L182" s="85">
        <f t="shared" si="9"/>
        <v>563</v>
      </c>
      <c r="M182" s="45"/>
      <c r="N182" s="45">
        <v>146</v>
      </c>
      <c r="O182" s="45">
        <v>252</v>
      </c>
      <c r="P182" s="45">
        <v>0</v>
      </c>
      <c r="Q182" s="45">
        <v>0</v>
      </c>
      <c r="R182" s="45">
        <v>210</v>
      </c>
      <c r="S182" s="85">
        <f t="shared" si="10"/>
        <v>608</v>
      </c>
      <c r="T182" s="45">
        <v>189</v>
      </c>
      <c r="U182" s="85">
        <f t="shared" si="11"/>
        <v>797</v>
      </c>
      <c r="V182" s="45"/>
    </row>
    <row r="183" spans="1:22" ht="14.25" customHeight="1" x14ac:dyDescent="0.3">
      <c r="A183" s="84" t="s">
        <v>572</v>
      </c>
      <c r="B183" s="84" t="s">
        <v>573</v>
      </c>
      <c r="C183" s="84" t="s">
        <v>253</v>
      </c>
      <c r="D183" s="45">
        <v>0</v>
      </c>
      <c r="E183" s="45">
        <v>0</v>
      </c>
      <c r="F183" s="45">
        <v>0</v>
      </c>
      <c r="G183" s="45">
        <v>0</v>
      </c>
      <c r="H183" s="45">
        <v>0</v>
      </c>
      <c r="I183" s="45">
        <v>62</v>
      </c>
      <c r="J183" s="85">
        <f t="shared" si="8"/>
        <v>62</v>
      </c>
      <c r="K183" s="45">
        <v>5</v>
      </c>
      <c r="L183" s="85">
        <f t="shared" si="9"/>
        <v>67</v>
      </c>
      <c r="M183" s="45"/>
      <c r="N183" s="45">
        <v>166</v>
      </c>
      <c r="O183" s="45">
        <v>0</v>
      </c>
      <c r="P183" s="45">
        <v>0</v>
      </c>
      <c r="Q183" s="45">
        <v>0</v>
      </c>
      <c r="R183" s="45">
        <v>29</v>
      </c>
      <c r="S183" s="85">
        <f t="shared" si="10"/>
        <v>195</v>
      </c>
      <c r="T183" s="45">
        <v>5</v>
      </c>
      <c r="U183" s="85">
        <f t="shared" si="11"/>
        <v>200</v>
      </c>
      <c r="V183" s="45"/>
    </row>
    <row r="184" spans="1:22" ht="14.25" customHeight="1" x14ac:dyDescent="0.3">
      <c r="A184" s="84" t="s">
        <v>574</v>
      </c>
      <c r="B184" s="84" t="s">
        <v>575</v>
      </c>
      <c r="C184" s="84" t="s">
        <v>258</v>
      </c>
      <c r="D184" s="45">
        <v>0</v>
      </c>
      <c r="E184" s="45">
        <v>156</v>
      </c>
      <c r="F184" s="45">
        <v>0</v>
      </c>
      <c r="G184" s="45">
        <v>46</v>
      </c>
      <c r="H184" s="45">
        <v>40</v>
      </c>
      <c r="I184" s="45">
        <v>51</v>
      </c>
      <c r="J184" s="85">
        <f t="shared" si="8"/>
        <v>293</v>
      </c>
      <c r="K184" s="45">
        <v>0</v>
      </c>
      <c r="L184" s="85">
        <f t="shared" si="9"/>
        <v>293</v>
      </c>
      <c r="M184" s="45"/>
      <c r="N184" s="45">
        <v>107</v>
      </c>
      <c r="O184" s="45">
        <v>0</v>
      </c>
      <c r="P184" s="45">
        <v>0</v>
      </c>
      <c r="Q184" s="45">
        <v>64</v>
      </c>
      <c r="R184" s="45">
        <v>56</v>
      </c>
      <c r="S184" s="85">
        <f t="shared" si="10"/>
        <v>227</v>
      </c>
      <c r="T184" s="45">
        <v>0</v>
      </c>
      <c r="U184" s="85">
        <f t="shared" si="11"/>
        <v>227</v>
      </c>
      <c r="V184" s="45"/>
    </row>
    <row r="185" spans="1:22" ht="14.25" customHeight="1" x14ac:dyDescent="0.3">
      <c r="A185" s="84" t="s">
        <v>576</v>
      </c>
      <c r="B185" s="84" t="s">
        <v>577</v>
      </c>
      <c r="C185" s="84" t="s">
        <v>224</v>
      </c>
      <c r="D185" s="45">
        <v>15</v>
      </c>
      <c r="E185" s="45">
        <v>0</v>
      </c>
      <c r="F185" s="45">
        <v>0</v>
      </c>
      <c r="G185" s="45">
        <v>0</v>
      </c>
      <c r="H185" s="45">
        <v>3</v>
      </c>
      <c r="I185" s="45">
        <v>0</v>
      </c>
      <c r="J185" s="85">
        <f t="shared" si="8"/>
        <v>18</v>
      </c>
      <c r="K185" s="45">
        <v>0</v>
      </c>
      <c r="L185" s="85">
        <f t="shared" si="9"/>
        <v>18</v>
      </c>
      <c r="M185" s="45"/>
      <c r="N185" s="45">
        <v>0</v>
      </c>
      <c r="O185" s="45">
        <v>0</v>
      </c>
      <c r="P185" s="45">
        <v>0</v>
      </c>
      <c r="Q185" s="45">
        <v>0</v>
      </c>
      <c r="R185" s="45">
        <v>0</v>
      </c>
      <c r="S185" s="85">
        <f t="shared" si="10"/>
        <v>0</v>
      </c>
      <c r="T185" s="45">
        <v>0</v>
      </c>
      <c r="U185" s="85">
        <f t="shared" si="11"/>
        <v>0</v>
      </c>
      <c r="V185" s="45"/>
    </row>
    <row r="186" spans="1:22" ht="14.25" customHeight="1" x14ac:dyDescent="0.3">
      <c r="A186" s="84" t="s">
        <v>578</v>
      </c>
      <c r="B186" s="84" t="s">
        <v>579</v>
      </c>
      <c r="C186" s="84" t="s">
        <v>239</v>
      </c>
      <c r="D186" s="45">
        <v>0</v>
      </c>
      <c r="E186" s="45">
        <v>134</v>
      </c>
      <c r="F186" s="45">
        <v>0</v>
      </c>
      <c r="G186" s="45">
        <v>0</v>
      </c>
      <c r="H186" s="45">
        <v>4</v>
      </c>
      <c r="I186" s="45">
        <v>66</v>
      </c>
      <c r="J186" s="85">
        <f t="shared" si="8"/>
        <v>204</v>
      </c>
      <c r="K186" s="45">
        <v>246</v>
      </c>
      <c r="L186" s="85">
        <f t="shared" si="9"/>
        <v>450</v>
      </c>
      <c r="M186" s="45"/>
      <c r="N186" s="45">
        <v>11</v>
      </c>
      <c r="O186" s="45">
        <v>2</v>
      </c>
      <c r="P186" s="45">
        <v>0</v>
      </c>
      <c r="Q186" s="45">
        <v>0</v>
      </c>
      <c r="R186" s="45">
        <v>20</v>
      </c>
      <c r="S186" s="85">
        <f t="shared" si="10"/>
        <v>33</v>
      </c>
      <c r="T186" s="45">
        <v>81</v>
      </c>
      <c r="U186" s="85">
        <f t="shared" si="11"/>
        <v>114</v>
      </c>
      <c r="V186" s="45"/>
    </row>
    <row r="187" spans="1:22" ht="14.25" customHeight="1" x14ac:dyDescent="0.3">
      <c r="A187" s="84" t="s">
        <v>580</v>
      </c>
      <c r="B187" s="84" t="s">
        <v>581</v>
      </c>
      <c r="C187" s="84" t="s">
        <v>253</v>
      </c>
      <c r="D187" s="45">
        <v>140</v>
      </c>
      <c r="E187" s="45">
        <v>65</v>
      </c>
      <c r="F187" s="45">
        <v>5</v>
      </c>
      <c r="G187" s="45">
        <v>0</v>
      </c>
      <c r="H187" s="45">
        <v>141</v>
      </c>
      <c r="I187" s="45">
        <v>104</v>
      </c>
      <c r="J187" s="85">
        <f t="shared" si="8"/>
        <v>455</v>
      </c>
      <c r="K187" s="45">
        <v>379</v>
      </c>
      <c r="L187" s="85">
        <f t="shared" si="9"/>
        <v>834</v>
      </c>
      <c r="M187" s="45"/>
      <c r="N187" s="45">
        <v>164</v>
      </c>
      <c r="O187" s="45">
        <v>21</v>
      </c>
      <c r="P187" s="45">
        <v>0</v>
      </c>
      <c r="Q187" s="45">
        <v>0</v>
      </c>
      <c r="R187" s="45">
        <v>68</v>
      </c>
      <c r="S187" s="85">
        <f t="shared" si="10"/>
        <v>253</v>
      </c>
      <c r="T187" s="45">
        <v>12</v>
      </c>
      <c r="U187" s="85">
        <f t="shared" si="11"/>
        <v>265</v>
      </c>
      <c r="V187" s="45"/>
    </row>
    <row r="188" spans="1:22" ht="14.25" customHeight="1" x14ac:dyDescent="0.3">
      <c r="A188" s="84" t="s">
        <v>582</v>
      </c>
      <c r="B188" s="84" t="s">
        <v>583</v>
      </c>
      <c r="C188" s="84" t="s">
        <v>224</v>
      </c>
      <c r="D188" s="45">
        <v>0</v>
      </c>
      <c r="E188" s="45">
        <v>0</v>
      </c>
      <c r="F188" s="45">
        <v>0</v>
      </c>
      <c r="G188" s="45">
        <v>0</v>
      </c>
      <c r="H188" s="45">
        <v>0</v>
      </c>
      <c r="I188" s="45">
        <v>128</v>
      </c>
      <c r="J188" s="85">
        <f t="shared" si="8"/>
        <v>128</v>
      </c>
      <c r="K188" s="45">
        <v>0</v>
      </c>
      <c r="L188" s="85">
        <f t="shared" si="9"/>
        <v>128</v>
      </c>
      <c r="M188" s="45"/>
      <c r="N188" s="45">
        <v>0</v>
      </c>
      <c r="O188" s="45">
        <v>0</v>
      </c>
      <c r="P188" s="45">
        <v>0</v>
      </c>
      <c r="Q188" s="45">
        <v>0</v>
      </c>
      <c r="R188" s="45">
        <v>52</v>
      </c>
      <c r="S188" s="85">
        <f t="shared" si="10"/>
        <v>52</v>
      </c>
      <c r="T188" s="45">
        <v>0</v>
      </c>
      <c r="U188" s="85">
        <f t="shared" si="11"/>
        <v>52</v>
      </c>
      <c r="V188" s="45"/>
    </row>
    <row r="189" spans="1:22" ht="14.25" customHeight="1" x14ac:dyDescent="0.3">
      <c r="A189" s="84" t="s">
        <v>584</v>
      </c>
      <c r="B189" s="84" t="s">
        <v>585</v>
      </c>
      <c r="C189" s="84" t="s">
        <v>253</v>
      </c>
      <c r="D189" s="45">
        <v>0</v>
      </c>
      <c r="E189" s="45">
        <v>18</v>
      </c>
      <c r="F189" s="45">
        <v>0</v>
      </c>
      <c r="G189" s="45">
        <v>0</v>
      </c>
      <c r="H189" s="45">
        <v>0</v>
      </c>
      <c r="I189" s="45">
        <v>78</v>
      </c>
      <c r="J189" s="85">
        <f t="shared" si="8"/>
        <v>96</v>
      </c>
      <c r="K189" s="45">
        <v>0</v>
      </c>
      <c r="L189" s="85">
        <f t="shared" si="9"/>
        <v>96</v>
      </c>
      <c r="M189" s="45"/>
      <c r="N189" s="45">
        <v>0</v>
      </c>
      <c r="O189" s="45">
        <v>25</v>
      </c>
      <c r="P189" s="45">
        <v>0</v>
      </c>
      <c r="Q189" s="45">
        <v>0</v>
      </c>
      <c r="R189" s="45">
        <v>7</v>
      </c>
      <c r="S189" s="85">
        <f t="shared" si="10"/>
        <v>32</v>
      </c>
      <c r="T189" s="45">
        <v>10</v>
      </c>
      <c r="U189" s="85">
        <f t="shared" si="11"/>
        <v>42</v>
      </c>
      <c r="V189" s="45"/>
    </row>
    <row r="190" spans="1:22" ht="14.25" customHeight="1" x14ac:dyDescent="0.3">
      <c r="A190" s="84" t="s">
        <v>586</v>
      </c>
      <c r="B190" s="84" t="s">
        <v>587</v>
      </c>
      <c r="C190" s="17" t="s">
        <v>248</v>
      </c>
      <c r="D190" s="45">
        <v>40</v>
      </c>
      <c r="E190" s="45">
        <v>22</v>
      </c>
      <c r="F190" s="45">
        <v>0</v>
      </c>
      <c r="G190" s="45">
        <v>0</v>
      </c>
      <c r="H190" s="45">
        <v>4</v>
      </c>
      <c r="I190" s="45">
        <v>119</v>
      </c>
      <c r="J190" s="85">
        <f t="shared" si="8"/>
        <v>185</v>
      </c>
      <c r="K190" s="45">
        <v>74</v>
      </c>
      <c r="L190" s="85">
        <f t="shared" si="9"/>
        <v>259</v>
      </c>
      <c r="M190" s="45"/>
      <c r="N190" s="45">
        <v>193</v>
      </c>
      <c r="O190" s="45">
        <v>104</v>
      </c>
      <c r="P190" s="45">
        <v>10</v>
      </c>
      <c r="Q190" s="45">
        <v>13</v>
      </c>
      <c r="R190" s="45">
        <v>125</v>
      </c>
      <c r="S190" s="85">
        <f t="shared" si="10"/>
        <v>445</v>
      </c>
      <c r="T190" s="45">
        <v>35</v>
      </c>
      <c r="U190" s="85">
        <f t="shared" si="11"/>
        <v>480</v>
      </c>
      <c r="V190" s="45"/>
    </row>
    <row r="191" spans="1:22" ht="14.25" customHeight="1" x14ac:dyDescent="0.3">
      <c r="A191" s="84" t="s">
        <v>588</v>
      </c>
      <c r="B191" s="84" t="s">
        <v>589</v>
      </c>
      <c r="C191" s="84" t="s">
        <v>236</v>
      </c>
      <c r="D191" s="45">
        <v>0</v>
      </c>
      <c r="E191" s="45">
        <v>0</v>
      </c>
      <c r="F191" s="45">
        <v>0</v>
      </c>
      <c r="G191" s="45">
        <v>0</v>
      </c>
      <c r="H191" s="45">
        <v>0</v>
      </c>
      <c r="I191" s="45">
        <v>96</v>
      </c>
      <c r="J191" s="85">
        <f t="shared" si="8"/>
        <v>96</v>
      </c>
      <c r="K191" s="45">
        <v>0</v>
      </c>
      <c r="L191" s="85">
        <f t="shared" si="9"/>
        <v>96</v>
      </c>
      <c r="M191" s="45"/>
      <c r="N191" s="45">
        <v>160</v>
      </c>
      <c r="O191" s="45">
        <v>25</v>
      </c>
      <c r="P191" s="45">
        <v>0</v>
      </c>
      <c r="Q191" s="45">
        <v>6</v>
      </c>
      <c r="R191" s="45">
        <v>117</v>
      </c>
      <c r="S191" s="85">
        <f t="shared" si="10"/>
        <v>308</v>
      </c>
      <c r="T191" s="45">
        <v>59</v>
      </c>
      <c r="U191" s="85">
        <f t="shared" si="11"/>
        <v>367</v>
      </c>
      <c r="V191" s="45"/>
    </row>
    <row r="192" spans="1:22" ht="14.25" customHeight="1" x14ac:dyDescent="0.3">
      <c r="A192" s="84" t="s">
        <v>590</v>
      </c>
      <c r="B192" s="84" t="s">
        <v>591</v>
      </c>
      <c r="C192" s="84" t="s">
        <v>227</v>
      </c>
      <c r="D192" s="45">
        <v>0</v>
      </c>
      <c r="E192" s="45">
        <v>0</v>
      </c>
      <c r="F192" s="45">
        <v>0</v>
      </c>
      <c r="G192" s="45">
        <v>0</v>
      </c>
      <c r="H192" s="45">
        <v>0</v>
      </c>
      <c r="I192" s="45">
        <v>150</v>
      </c>
      <c r="J192" s="85">
        <f t="shared" si="8"/>
        <v>150</v>
      </c>
      <c r="K192" s="45">
        <v>0</v>
      </c>
      <c r="L192" s="85">
        <f t="shared" si="9"/>
        <v>150</v>
      </c>
      <c r="M192" s="45"/>
      <c r="N192" s="45">
        <v>155</v>
      </c>
      <c r="O192" s="45">
        <v>16</v>
      </c>
      <c r="P192" s="45">
        <v>0</v>
      </c>
      <c r="Q192" s="45">
        <v>0</v>
      </c>
      <c r="R192" s="45">
        <v>63</v>
      </c>
      <c r="S192" s="85">
        <f t="shared" si="10"/>
        <v>234</v>
      </c>
      <c r="T192" s="45">
        <v>55</v>
      </c>
      <c r="U192" s="85">
        <f t="shared" si="11"/>
        <v>289</v>
      </c>
      <c r="V192" s="45"/>
    </row>
    <row r="193" spans="1:22" ht="14.25" customHeight="1" x14ac:dyDescent="0.3">
      <c r="A193" s="84" t="s">
        <v>592</v>
      </c>
      <c r="B193" s="84" t="s">
        <v>593</v>
      </c>
      <c r="C193" s="84" t="s">
        <v>248</v>
      </c>
      <c r="D193" s="45">
        <v>0</v>
      </c>
      <c r="E193" s="45">
        <v>10</v>
      </c>
      <c r="F193" s="45">
        <v>0</v>
      </c>
      <c r="G193" s="45">
        <v>0</v>
      </c>
      <c r="H193" s="45">
        <v>5</v>
      </c>
      <c r="I193" s="45">
        <v>294</v>
      </c>
      <c r="J193" s="85">
        <f t="shared" si="8"/>
        <v>309</v>
      </c>
      <c r="K193" s="45">
        <v>0</v>
      </c>
      <c r="L193" s="85">
        <f t="shared" si="9"/>
        <v>309</v>
      </c>
      <c r="M193" s="45"/>
      <c r="N193" s="45">
        <v>31</v>
      </c>
      <c r="O193" s="45">
        <v>92</v>
      </c>
      <c r="P193" s="45">
        <v>8</v>
      </c>
      <c r="Q193" s="45">
        <v>0</v>
      </c>
      <c r="R193" s="45">
        <v>68</v>
      </c>
      <c r="S193" s="85">
        <f t="shared" si="10"/>
        <v>199</v>
      </c>
      <c r="T193" s="45">
        <v>8</v>
      </c>
      <c r="U193" s="85">
        <f t="shared" si="11"/>
        <v>207</v>
      </c>
      <c r="V193" s="45"/>
    </row>
    <row r="194" spans="1:22" ht="14.25" customHeight="1" x14ac:dyDescent="0.3">
      <c r="A194" s="84" t="s">
        <v>594</v>
      </c>
      <c r="B194" s="84" t="s">
        <v>595</v>
      </c>
      <c r="C194" s="84" t="s">
        <v>248</v>
      </c>
      <c r="D194" s="45">
        <v>0</v>
      </c>
      <c r="E194" s="45">
        <v>0</v>
      </c>
      <c r="F194" s="45">
        <v>0</v>
      </c>
      <c r="G194" s="45">
        <v>0</v>
      </c>
      <c r="H194" s="45">
        <v>0</v>
      </c>
      <c r="I194" s="45">
        <v>243</v>
      </c>
      <c r="J194" s="85">
        <f t="shared" si="8"/>
        <v>243</v>
      </c>
      <c r="K194" s="45">
        <v>1</v>
      </c>
      <c r="L194" s="85">
        <f t="shared" si="9"/>
        <v>244</v>
      </c>
      <c r="M194" s="45"/>
      <c r="N194" s="45">
        <v>66</v>
      </c>
      <c r="O194" s="45">
        <v>7</v>
      </c>
      <c r="P194" s="45">
        <v>0</v>
      </c>
      <c r="Q194" s="45">
        <v>0</v>
      </c>
      <c r="R194" s="45">
        <v>82</v>
      </c>
      <c r="S194" s="85">
        <f t="shared" si="10"/>
        <v>155</v>
      </c>
      <c r="T194" s="45">
        <v>3</v>
      </c>
      <c r="U194" s="85">
        <f t="shared" si="11"/>
        <v>158</v>
      </c>
      <c r="V194" s="45"/>
    </row>
    <row r="195" spans="1:22" ht="14.25" customHeight="1" x14ac:dyDescent="0.3">
      <c r="A195" s="84" t="s">
        <v>596</v>
      </c>
      <c r="B195" s="84" t="s">
        <v>597</v>
      </c>
      <c r="C195" s="84" t="s">
        <v>227</v>
      </c>
      <c r="D195" s="45">
        <v>9</v>
      </c>
      <c r="E195" s="45">
        <v>17</v>
      </c>
      <c r="F195" s="45">
        <v>0</v>
      </c>
      <c r="G195" s="45">
        <v>0</v>
      </c>
      <c r="H195" s="45">
        <v>26</v>
      </c>
      <c r="I195" s="45">
        <v>189</v>
      </c>
      <c r="J195" s="85">
        <f t="shared" si="8"/>
        <v>241</v>
      </c>
      <c r="K195" s="45">
        <v>0</v>
      </c>
      <c r="L195" s="85">
        <f t="shared" si="9"/>
        <v>241</v>
      </c>
      <c r="M195" s="45"/>
      <c r="N195" s="45">
        <v>67</v>
      </c>
      <c r="O195" s="45">
        <v>32</v>
      </c>
      <c r="P195" s="45">
        <v>0</v>
      </c>
      <c r="Q195" s="45">
        <v>4</v>
      </c>
      <c r="R195" s="45">
        <v>112</v>
      </c>
      <c r="S195" s="85">
        <f t="shared" si="10"/>
        <v>215</v>
      </c>
      <c r="T195" s="45">
        <v>0</v>
      </c>
      <c r="U195" s="85">
        <f t="shared" si="11"/>
        <v>215</v>
      </c>
      <c r="V195" s="45"/>
    </row>
    <row r="196" spans="1:22" ht="14.25" customHeight="1" x14ac:dyDescent="0.3">
      <c r="A196" s="84" t="s">
        <v>598</v>
      </c>
      <c r="B196" s="84" t="s">
        <v>599</v>
      </c>
      <c r="C196" s="84" t="s">
        <v>227</v>
      </c>
      <c r="D196" s="45">
        <v>0</v>
      </c>
      <c r="E196" s="45">
        <v>4</v>
      </c>
      <c r="F196" s="45">
        <v>0</v>
      </c>
      <c r="G196" s="45">
        <v>0</v>
      </c>
      <c r="H196" s="45">
        <v>2</v>
      </c>
      <c r="I196" s="45">
        <v>206</v>
      </c>
      <c r="J196" s="85">
        <f t="shared" si="8"/>
        <v>212</v>
      </c>
      <c r="K196" s="45">
        <v>0</v>
      </c>
      <c r="L196" s="85">
        <f t="shared" si="9"/>
        <v>212</v>
      </c>
      <c r="M196" s="45"/>
      <c r="N196" s="45">
        <v>63</v>
      </c>
      <c r="O196" s="45">
        <v>32</v>
      </c>
      <c r="P196" s="45">
        <v>0</v>
      </c>
      <c r="Q196" s="45">
        <v>26</v>
      </c>
      <c r="R196" s="45">
        <v>54</v>
      </c>
      <c r="S196" s="85">
        <f t="shared" si="10"/>
        <v>175</v>
      </c>
      <c r="T196" s="45">
        <v>1</v>
      </c>
      <c r="U196" s="85">
        <f t="shared" si="11"/>
        <v>176</v>
      </c>
      <c r="V196" s="45"/>
    </row>
    <row r="197" spans="1:22" ht="14.25" customHeight="1" x14ac:dyDescent="0.3">
      <c r="A197" s="84" t="s">
        <v>600</v>
      </c>
      <c r="B197" s="84" t="s">
        <v>601</v>
      </c>
      <c r="C197" s="84" t="s">
        <v>236</v>
      </c>
      <c r="D197" s="45">
        <v>0</v>
      </c>
      <c r="E197" s="45">
        <v>29</v>
      </c>
      <c r="F197" s="45">
        <v>0</v>
      </c>
      <c r="G197" s="45">
        <v>0</v>
      </c>
      <c r="H197" s="45">
        <v>12</v>
      </c>
      <c r="I197" s="45">
        <v>65</v>
      </c>
      <c r="J197" s="85">
        <f t="shared" si="8"/>
        <v>106</v>
      </c>
      <c r="K197" s="45">
        <v>0</v>
      </c>
      <c r="L197" s="85">
        <f t="shared" si="9"/>
        <v>106</v>
      </c>
      <c r="M197" s="45"/>
      <c r="N197" s="45">
        <v>0</v>
      </c>
      <c r="O197" s="45">
        <v>69</v>
      </c>
      <c r="P197" s="45">
        <v>8</v>
      </c>
      <c r="Q197" s="45">
        <v>0</v>
      </c>
      <c r="R197" s="45">
        <v>59</v>
      </c>
      <c r="S197" s="85">
        <f t="shared" si="10"/>
        <v>136</v>
      </c>
      <c r="T197" s="45">
        <v>0</v>
      </c>
      <c r="U197" s="85">
        <f t="shared" si="11"/>
        <v>136</v>
      </c>
      <c r="V197" s="45"/>
    </row>
    <row r="198" spans="1:22" ht="14.25" customHeight="1" x14ac:dyDescent="0.3">
      <c r="A198" s="84" t="s">
        <v>602</v>
      </c>
      <c r="B198" s="84" t="s">
        <v>603</v>
      </c>
      <c r="C198" s="84" t="s">
        <v>224</v>
      </c>
      <c r="D198" s="45">
        <v>34</v>
      </c>
      <c r="E198" s="45">
        <v>16</v>
      </c>
      <c r="F198" s="45">
        <v>0</v>
      </c>
      <c r="G198" s="45">
        <v>0</v>
      </c>
      <c r="H198" s="45">
        <v>15</v>
      </c>
      <c r="I198" s="45">
        <v>15</v>
      </c>
      <c r="J198" s="85">
        <f t="shared" si="8"/>
        <v>80</v>
      </c>
      <c r="K198" s="45">
        <v>52</v>
      </c>
      <c r="L198" s="85">
        <f t="shared" si="9"/>
        <v>132</v>
      </c>
      <c r="M198" s="45"/>
      <c r="N198" s="45">
        <v>0</v>
      </c>
      <c r="O198" s="45">
        <v>2</v>
      </c>
      <c r="P198" s="45">
        <v>0</v>
      </c>
      <c r="Q198" s="45">
        <v>0</v>
      </c>
      <c r="R198" s="45">
        <v>81</v>
      </c>
      <c r="S198" s="85">
        <f t="shared" si="10"/>
        <v>83</v>
      </c>
      <c r="T198" s="45">
        <v>0</v>
      </c>
      <c r="U198" s="85">
        <f t="shared" si="11"/>
        <v>83</v>
      </c>
      <c r="V198" s="45"/>
    </row>
    <row r="199" spans="1:22" ht="14.25" customHeight="1" x14ac:dyDescent="0.3">
      <c r="A199" s="84" t="s">
        <v>604</v>
      </c>
      <c r="B199" s="84" t="s">
        <v>605</v>
      </c>
      <c r="C199" s="84" t="s">
        <v>258</v>
      </c>
      <c r="D199" s="45">
        <v>36</v>
      </c>
      <c r="E199" s="45">
        <v>8</v>
      </c>
      <c r="F199" s="45">
        <v>9</v>
      </c>
      <c r="G199" s="45">
        <v>0</v>
      </c>
      <c r="H199" s="45">
        <v>9</v>
      </c>
      <c r="I199" s="45">
        <v>2</v>
      </c>
      <c r="J199" s="85">
        <f t="shared" si="8"/>
        <v>64</v>
      </c>
      <c r="K199" s="45">
        <v>289</v>
      </c>
      <c r="L199" s="85">
        <f t="shared" si="9"/>
        <v>353</v>
      </c>
      <c r="M199" s="45"/>
      <c r="N199" s="45">
        <v>24</v>
      </c>
      <c r="O199" s="45">
        <v>13</v>
      </c>
      <c r="P199" s="45">
        <v>12</v>
      </c>
      <c r="Q199" s="45">
        <v>1</v>
      </c>
      <c r="R199" s="45">
        <v>115</v>
      </c>
      <c r="S199" s="85">
        <f t="shared" si="10"/>
        <v>165</v>
      </c>
      <c r="T199" s="45">
        <v>107</v>
      </c>
      <c r="U199" s="85">
        <f t="shared" si="11"/>
        <v>272</v>
      </c>
      <c r="V199" s="45"/>
    </row>
    <row r="200" spans="1:22" ht="14.25" customHeight="1" x14ac:dyDescent="0.3">
      <c r="A200" s="84" t="s">
        <v>606</v>
      </c>
      <c r="B200" s="84" t="s">
        <v>607</v>
      </c>
      <c r="C200" s="84" t="s">
        <v>253</v>
      </c>
      <c r="D200" s="45">
        <v>0</v>
      </c>
      <c r="E200" s="45">
        <v>4</v>
      </c>
      <c r="F200" s="45">
        <v>0</v>
      </c>
      <c r="G200" s="45">
        <v>0</v>
      </c>
      <c r="H200" s="45">
        <v>4</v>
      </c>
      <c r="I200" s="45">
        <v>0</v>
      </c>
      <c r="J200" s="85">
        <f t="shared" si="8"/>
        <v>8</v>
      </c>
      <c r="K200" s="45">
        <v>0</v>
      </c>
      <c r="L200" s="85">
        <f t="shared" si="9"/>
        <v>8</v>
      </c>
      <c r="M200" s="45"/>
      <c r="N200" s="45">
        <v>0</v>
      </c>
      <c r="O200" s="45">
        <v>4</v>
      </c>
      <c r="P200" s="45">
        <v>0</v>
      </c>
      <c r="Q200" s="45">
        <v>0</v>
      </c>
      <c r="R200" s="45">
        <v>4</v>
      </c>
      <c r="S200" s="85">
        <f t="shared" si="10"/>
        <v>8</v>
      </c>
      <c r="T200" s="45">
        <v>0</v>
      </c>
      <c r="U200" s="85">
        <f t="shared" si="11"/>
        <v>8</v>
      </c>
      <c r="V200" s="45"/>
    </row>
    <row r="201" spans="1:22" ht="14.25" customHeight="1" x14ac:dyDescent="0.3">
      <c r="A201" s="84" t="s">
        <v>608</v>
      </c>
      <c r="B201" s="84" t="s">
        <v>609</v>
      </c>
      <c r="C201" s="84" t="s">
        <v>343</v>
      </c>
      <c r="D201" s="45">
        <v>2</v>
      </c>
      <c r="E201" s="45">
        <v>29</v>
      </c>
      <c r="F201" s="45">
        <v>0</v>
      </c>
      <c r="G201" s="45">
        <v>0</v>
      </c>
      <c r="H201" s="45">
        <v>0</v>
      </c>
      <c r="I201" s="45">
        <v>225</v>
      </c>
      <c r="J201" s="85">
        <f t="shared" si="8"/>
        <v>256</v>
      </c>
      <c r="K201" s="45">
        <v>0</v>
      </c>
      <c r="L201" s="85">
        <f t="shared" si="9"/>
        <v>256</v>
      </c>
      <c r="M201" s="45"/>
      <c r="N201" s="45">
        <v>52</v>
      </c>
      <c r="O201" s="45">
        <v>10</v>
      </c>
      <c r="P201" s="45">
        <v>0</v>
      </c>
      <c r="Q201" s="45">
        <v>0</v>
      </c>
      <c r="R201" s="45">
        <v>4</v>
      </c>
      <c r="S201" s="85">
        <f t="shared" si="10"/>
        <v>66</v>
      </c>
      <c r="T201" s="45">
        <v>0</v>
      </c>
      <c r="U201" s="85">
        <f t="shared" si="11"/>
        <v>66</v>
      </c>
      <c r="V201" s="45"/>
    </row>
    <row r="202" spans="1:22" ht="14.25" customHeight="1" x14ac:dyDescent="0.3">
      <c r="A202" s="84" t="s">
        <v>610</v>
      </c>
      <c r="B202" s="84" t="s">
        <v>611</v>
      </c>
      <c r="C202" s="84" t="s">
        <v>224</v>
      </c>
      <c r="D202" s="45">
        <v>0</v>
      </c>
      <c r="E202" s="45">
        <v>6</v>
      </c>
      <c r="F202" s="45">
        <v>0</v>
      </c>
      <c r="G202" s="45">
        <v>0</v>
      </c>
      <c r="H202" s="45">
        <v>0</v>
      </c>
      <c r="I202" s="45">
        <v>2</v>
      </c>
      <c r="J202" s="85">
        <f t="shared" si="8"/>
        <v>8</v>
      </c>
      <c r="K202" s="45">
        <v>0</v>
      </c>
      <c r="L202" s="85">
        <f t="shared" si="9"/>
        <v>8</v>
      </c>
      <c r="M202" s="45"/>
      <c r="N202" s="45">
        <v>0</v>
      </c>
      <c r="O202" s="45">
        <v>20</v>
      </c>
      <c r="P202" s="45">
        <v>0</v>
      </c>
      <c r="Q202" s="45">
        <v>0</v>
      </c>
      <c r="R202" s="45">
        <v>8</v>
      </c>
      <c r="S202" s="85">
        <f t="shared" si="10"/>
        <v>28</v>
      </c>
      <c r="T202" s="45">
        <v>32</v>
      </c>
      <c r="U202" s="85">
        <f t="shared" si="11"/>
        <v>60</v>
      </c>
      <c r="V202" s="45"/>
    </row>
    <row r="203" spans="1:22" ht="14.25" customHeight="1" x14ac:dyDescent="0.3">
      <c r="A203" s="84" t="s">
        <v>612</v>
      </c>
      <c r="B203" s="84" t="s">
        <v>613</v>
      </c>
      <c r="C203" s="84" t="s">
        <v>236</v>
      </c>
      <c r="D203" s="45">
        <v>0</v>
      </c>
      <c r="E203" s="45">
        <v>0</v>
      </c>
      <c r="F203" s="45">
        <v>0</v>
      </c>
      <c r="G203" s="45">
        <v>0</v>
      </c>
      <c r="H203" s="45">
        <v>0</v>
      </c>
      <c r="I203" s="45">
        <v>0</v>
      </c>
      <c r="J203" s="85">
        <f t="shared" si="8"/>
        <v>0</v>
      </c>
      <c r="K203" s="45">
        <v>0</v>
      </c>
      <c r="L203" s="85">
        <f t="shared" si="9"/>
        <v>0</v>
      </c>
      <c r="M203" s="45"/>
      <c r="N203" s="45">
        <v>0</v>
      </c>
      <c r="O203" s="45">
        <v>0</v>
      </c>
      <c r="P203" s="45">
        <v>0</v>
      </c>
      <c r="Q203" s="45">
        <v>0</v>
      </c>
      <c r="R203" s="45">
        <v>1</v>
      </c>
      <c r="S203" s="85">
        <f t="shared" si="10"/>
        <v>1</v>
      </c>
      <c r="T203" s="45">
        <v>0</v>
      </c>
      <c r="U203" s="85">
        <f t="shared" si="11"/>
        <v>1</v>
      </c>
      <c r="V203" s="45"/>
    </row>
    <row r="204" spans="1:22" ht="14.25" customHeight="1" x14ac:dyDescent="0.3">
      <c r="A204" s="84" t="s">
        <v>614</v>
      </c>
      <c r="B204" s="84" t="s">
        <v>615</v>
      </c>
      <c r="C204" s="84" t="s">
        <v>236</v>
      </c>
      <c r="D204" s="45">
        <v>0</v>
      </c>
      <c r="E204" s="45">
        <v>33</v>
      </c>
      <c r="F204" s="45">
        <v>0</v>
      </c>
      <c r="G204" s="45">
        <v>0</v>
      </c>
      <c r="H204" s="45">
        <v>60</v>
      </c>
      <c r="I204" s="45">
        <v>0</v>
      </c>
      <c r="J204" s="85">
        <f t="shared" ref="J204:J261" si="12">SUM(D204:I204)</f>
        <v>93</v>
      </c>
      <c r="K204" s="45">
        <v>0</v>
      </c>
      <c r="L204" s="85">
        <f t="shared" ref="L204:L261" si="13">SUM(J204:K204)</f>
        <v>93</v>
      </c>
      <c r="M204" s="45"/>
      <c r="N204" s="45">
        <v>0</v>
      </c>
      <c r="O204" s="45">
        <v>33</v>
      </c>
      <c r="P204" s="45">
        <v>0</v>
      </c>
      <c r="Q204" s="45">
        <v>0</v>
      </c>
      <c r="R204" s="45">
        <v>64</v>
      </c>
      <c r="S204" s="85">
        <f t="shared" ref="S204:S261" si="14">SUM(N204:R204)</f>
        <v>97</v>
      </c>
      <c r="T204" s="45">
        <v>98</v>
      </c>
      <c r="U204" s="85">
        <f t="shared" ref="U204:U261" si="15">SUM(S204:T204)</f>
        <v>195</v>
      </c>
      <c r="V204" s="45"/>
    </row>
    <row r="205" spans="1:22" ht="14.25" customHeight="1" x14ac:dyDescent="0.3">
      <c r="A205" s="84" t="s">
        <v>616</v>
      </c>
      <c r="B205" s="84" t="s">
        <v>617</v>
      </c>
      <c r="C205" s="84" t="s">
        <v>258</v>
      </c>
      <c r="D205" s="45">
        <v>0</v>
      </c>
      <c r="E205" s="45">
        <v>7</v>
      </c>
      <c r="F205" s="45">
        <v>0</v>
      </c>
      <c r="G205" s="45">
        <v>0</v>
      </c>
      <c r="H205" s="45">
        <v>0</v>
      </c>
      <c r="I205" s="45">
        <v>672</v>
      </c>
      <c r="J205" s="85">
        <f t="shared" si="12"/>
        <v>679</v>
      </c>
      <c r="K205" s="45">
        <v>0</v>
      </c>
      <c r="L205" s="85">
        <f t="shared" si="13"/>
        <v>679</v>
      </c>
      <c r="M205" s="45"/>
      <c r="N205" s="45">
        <v>113</v>
      </c>
      <c r="O205" s="45">
        <v>0</v>
      </c>
      <c r="P205" s="45">
        <v>0</v>
      </c>
      <c r="Q205" s="45">
        <v>0</v>
      </c>
      <c r="R205" s="45">
        <v>24</v>
      </c>
      <c r="S205" s="85">
        <f t="shared" si="14"/>
        <v>137</v>
      </c>
      <c r="T205" s="45">
        <v>2</v>
      </c>
      <c r="U205" s="85">
        <f t="shared" si="15"/>
        <v>139</v>
      </c>
      <c r="V205" s="45"/>
    </row>
    <row r="206" spans="1:22" ht="14.25" customHeight="1" x14ac:dyDescent="0.3">
      <c r="A206" s="84" t="s">
        <v>618</v>
      </c>
      <c r="B206" s="84" t="s">
        <v>619</v>
      </c>
      <c r="C206" s="84" t="s">
        <v>253</v>
      </c>
      <c r="D206" s="45">
        <v>0</v>
      </c>
      <c r="E206" s="45">
        <v>0</v>
      </c>
      <c r="F206" s="45">
        <v>0</v>
      </c>
      <c r="G206" s="45">
        <v>0</v>
      </c>
      <c r="H206" s="45">
        <v>0</v>
      </c>
      <c r="I206" s="45">
        <v>39</v>
      </c>
      <c r="J206" s="85">
        <f t="shared" si="12"/>
        <v>39</v>
      </c>
      <c r="K206" s="45">
        <v>0</v>
      </c>
      <c r="L206" s="85">
        <f t="shared" si="13"/>
        <v>39</v>
      </c>
      <c r="M206" s="45"/>
      <c r="N206" s="45">
        <v>0</v>
      </c>
      <c r="O206" s="45">
        <v>37</v>
      </c>
      <c r="P206" s="45">
        <v>0</v>
      </c>
      <c r="Q206" s="45">
        <v>0</v>
      </c>
      <c r="R206" s="45">
        <v>20</v>
      </c>
      <c r="S206" s="85">
        <f t="shared" si="14"/>
        <v>57</v>
      </c>
      <c r="T206" s="45">
        <v>0</v>
      </c>
      <c r="U206" s="85">
        <f t="shared" si="15"/>
        <v>57</v>
      </c>
      <c r="V206" s="45"/>
    </row>
    <row r="207" spans="1:22" ht="14.25" customHeight="1" x14ac:dyDescent="0.3">
      <c r="A207" s="84" t="s">
        <v>620</v>
      </c>
      <c r="B207" s="84" t="s">
        <v>621</v>
      </c>
      <c r="C207" s="84" t="s">
        <v>253</v>
      </c>
      <c r="D207" s="45">
        <v>0</v>
      </c>
      <c r="E207" s="45">
        <v>11</v>
      </c>
      <c r="F207" s="45">
        <v>0</v>
      </c>
      <c r="G207" s="45">
        <v>0</v>
      </c>
      <c r="H207" s="45">
        <v>0</v>
      </c>
      <c r="I207" s="45">
        <v>2</v>
      </c>
      <c r="J207" s="85">
        <f t="shared" si="12"/>
        <v>13</v>
      </c>
      <c r="K207" s="45">
        <v>9</v>
      </c>
      <c r="L207" s="85">
        <f t="shared" si="13"/>
        <v>22</v>
      </c>
      <c r="M207" s="45"/>
      <c r="N207" s="45">
        <v>0</v>
      </c>
      <c r="O207" s="45">
        <v>12</v>
      </c>
      <c r="P207" s="45">
        <v>0</v>
      </c>
      <c r="Q207" s="45">
        <v>0</v>
      </c>
      <c r="R207" s="45">
        <v>12</v>
      </c>
      <c r="S207" s="85">
        <f t="shared" si="14"/>
        <v>24</v>
      </c>
      <c r="T207" s="45">
        <v>47</v>
      </c>
      <c r="U207" s="85">
        <f t="shared" si="15"/>
        <v>71</v>
      </c>
      <c r="V207" s="45"/>
    </row>
    <row r="208" spans="1:22" ht="14.25" customHeight="1" x14ac:dyDescent="0.3">
      <c r="A208" s="84" t="s">
        <v>622</v>
      </c>
      <c r="B208" s="84" t="s">
        <v>623</v>
      </c>
      <c r="C208" s="84" t="s">
        <v>258</v>
      </c>
      <c r="D208" s="45">
        <v>0</v>
      </c>
      <c r="E208" s="45">
        <v>32</v>
      </c>
      <c r="F208" s="45">
        <v>0</v>
      </c>
      <c r="G208" s="45">
        <v>0</v>
      </c>
      <c r="H208" s="45">
        <v>0</v>
      </c>
      <c r="I208" s="45">
        <v>0</v>
      </c>
      <c r="J208" s="85">
        <f t="shared" si="12"/>
        <v>32</v>
      </c>
      <c r="K208" s="45">
        <v>0</v>
      </c>
      <c r="L208" s="85">
        <f t="shared" si="13"/>
        <v>32</v>
      </c>
      <c r="M208" s="45"/>
      <c r="N208" s="45">
        <v>0</v>
      </c>
      <c r="O208" s="45">
        <v>39</v>
      </c>
      <c r="P208" s="45">
        <v>0</v>
      </c>
      <c r="Q208" s="45">
        <v>0</v>
      </c>
      <c r="R208" s="45">
        <v>62</v>
      </c>
      <c r="S208" s="85">
        <f t="shared" si="14"/>
        <v>101</v>
      </c>
      <c r="T208" s="45">
        <v>20</v>
      </c>
      <c r="U208" s="85">
        <f t="shared" si="15"/>
        <v>121</v>
      </c>
      <c r="V208" s="45"/>
    </row>
    <row r="209" spans="1:22" ht="14.25" customHeight="1" x14ac:dyDescent="0.3">
      <c r="A209" s="84" t="s">
        <v>624</v>
      </c>
      <c r="B209" s="84" t="s">
        <v>625</v>
      </c>
      <c r="C209" s="84" t="s">
        <v>343</v>
      </c>
      <c r="D209" s="45">
        <v>0</v>
      </c>
      <c r="E209" s="45">
        <v>14</v>
      </c>
      <c r="F209" s="45">
        <v>0</v>
      </c>
      <c r="G209" s="45">
        <v>0</v>
      </c>
      <c r="H209" s="45">
        <v>1</v>
      </c>
      <c r="I209" s="45">
        <v>226</v>
      </c>
      <c r="J209" s="85">
        <f t="shared" si="12"/>
        <v>241</v>
      </c>
      <c r="K209" s="45">
        <v>0</v>
      </c>
      <c r="L209" s="85">
        <f t="shared" si="13"/>
        <v>241</v>
      </c>
      <c r="M209" s="45"/>
      <c r="N209" s="45">
        <v>107</v>
      </c>
      <c r="O209" s="45">
        <v>31</v>
      </c>
      <c r="P209" s="45">
        <v>0</v>
      </c>
      <c r="Q209" s="45">
        <v>0</v>
      </c>
      <c r="R209" s="45">
        <v>86</v>
      </c>
      <c r="S209" s="85">
        <f t="shared" si="14"/>
        <v>224</v>
      </c>
      <c r="T209" s="45">
        <v>25</v>
      </c>
      <c r="U209" s="85">
        <f t="shared" si="15"/>
        <v>249</v>
      </c>
      <c r="V209" s="45"/>
    </row>
    <row r="210" spans="1:22" ht="14.25" customHeight="1" x14ac:dyDescent="0.3">
      <c r="A210" s="84" t="s">
        <v>626</v>
      </c>
      <c r="B210" s="84" t="s">
        <v>627</v>
      </c>
      <c r="C210" s="84" t="s">
        <v>253</v>
      </c>
      <c r="D210" s="45">
        <v>10</v>
      </c>
      <c r="E210" s="45">
        <v>0</v>
      </c>
      <c r="F210" s="45">
        <v>0</v>
      </c>
      <c r="G210" s="45">
        <v>0</v>
      </c>
      <c r="H210" s="45">
        <v>0</v>
      </c>
      <c r="I210" s="45">
        <v>0</v>
      </c>
      <c r="J210" s="85">
        <f t="shared" si="12"/>
        <v>10</v>
      </c>
      <c r="K210" s="45">
        <v>0</v>
      </c>
      <c r="L210" s="85">
        <f t="shared" si="13"/>
        <v>10</v>
      </c>
      <c r="M210" s="45"/>
      <c r="N210" s="45">
        <v>16</v>
      </c>
      <c r="O210" s="45">
        <v>113</v>
      </c>
      <c r="P210" s="45">
        <v>0</v>
      </c>
      <c r="Q210" s="45">
        <v>0</v>
      </c>
      <c r="R210" s="45">
        <v>0</v>
      </c>
      <c r="S210" s="85">
        <f t="shared" si="14"/>
        <v>129</v>
      </c>
      <c r="T210" s="45">
        <v>0</v>
      </c>
      <c r="U210" s="85">
        <f t="shared" si="15"/>
        <v>129</v>
      </c>
      <c r="V210" s="45"/>
    </row>
    <row r="211" spans="1:22" ht="14.25" customHeight="1" x14ac:dyDescent="0.3">
      <c r="A211" s="84" t="s">
        <v>628</v>
      </c>
      <c r="B211" s="84" t="s">
        <v>629</v>
      </c>
      <c r="C211" s="84" t="s">
        <v>253</v>
      </c>
      <c r="D211" s="45">
        <v>0</v>
      </c>
      <c r="E211" s="45">
        <v>0</v>
      </c>
      <c r="F211" s="45">
        <v>0</v>
      </c>
      <c r="G211" s="45">
        <v>0</v>
      </c>
      <c r="H211" s="45">
        <v>0</v>
      </c>
      <c r="I211" s="45">
        <v>75</v>
      </c>
      <c r="J211" s="85">
        <f t="shared" si="12"/>
        <v>75</v>
      </c>
      <c r="K211" s="45">
        <v>0</v>
      </c>
      <c r="L211" s="85">
        <f t="shared" si="13"/>
        <v>75</v>
      </c>
      <c r="M211" s="45"/>
      <c r="N211" s="45">
        <v>0</v>
      </c>
      <c r="O211" s="45">
        <v>25</v>
      </c>
      <c r="P211" s="45">
        <v>0</v>
      </c>
      <c r="Q211" s="45">
        <v>0</v>
      </c>
      <c r="R211" s="45">
        <v>81</v>
      </c>
      <c r="S211" s="85">
        <f t="shared" si="14"/>
        <v>106</v>
      </c>
      <c r="T211" s="45">
        <v>13</v>
      </c>
      <c r="U211" s="85">
        <f t="shared" si="15"/>
        <v>119</v>
      </c>
      <c r="V211" s="45"/>
    </row>
    <row r="212" spans="1:22" ht="14.25" customHeight="1" x14ac:dyDescent="0.3">
      <c r="A212" s="84" t="s">
        <v>630</v>
      </c>
      <c r="B212" s="84" t="s">
        <v>631</v>
      </c>
      <c r="C212" s="84" t="s">
        <v>248</v>
      </c>
      <c r="D212" s="45">
        <v>0</v>
      </c>
      <c r="E212" s="45">
        <v>34</v>
      </c>
      <c r="F212" s="45">
        <v>0</v>
      </c>
      <c r="G212" s="45">
        <v>0</v>
      </c>
      <c r="H212" s="45">
        <v>10</v>
      </c>
      <c r="I212" s="45">
        <v>87</v>
      </c>
      <c r="J212" s="85">
        <f t="shared" si="12"/>
        <v>131</v>
      </c>
      <c r="K212" s="45">
        <v>0</v>
      </c>
      <c r="L212" s="85">
        <f t="shared" si="13"/>
        <v>131</v>
      </c>
      <c r="M212" s="45"/>
      <c r="N212" s="45">
        <v>6</v>
      </c>
      <c r="O212" s="45">
        <v>10</v>
      </c>
      <c r="P212" s="45">
        <v>0</v>
      </c>
      <c r="Q212" s="45">
        <v>0</v>
      </c>
      <c r="R212" s="45">
        <v>43</v>
      </c>
      <c r="S212" s="85">
        <f t="shared" si="14"/>
        <v>59</v>
      </c>
      <c r="T212" s="45">
        <v>39</v>
      </c>
      <c r="U212" s="85">
        <f t="shared" si="15"/>
        <v>98</v>
      </c>
      <c r="V212" s="45"/>
    </row>
    <row r="213" spans="1:22" ht="14.25" customHeight="1" x14ac:dyDescent="0.3">
      <c r="A213" s="84" t="s">
        <v>632</v>
      </c>
      <c r="B213" s="84" t="s">
        <v>633</v>
      </c>
      <c r="C213" s="84" t="s">
        <v>343</v>
      </c>
      <c r="D213" s="45">
        <v>110</v>
      </c>
      <c r="E213" s="45">
        <v>0</v>
      </c>
      <c r="F213" s="45">
        <v>0</v>
      </c>
      <c r="G213" s="45">
        <v>4</v>
      </c>
      <c r="H213" s="45">
        <v>16</v>
      </c>
      <c r="I213" s="45">
        <v>0</v>
      </c>
      <c r="J213" s="85">
        <f t="shared" si="12"/>
        <v>130</v>
      </c>
      <c r="K213" s="45">
        <v>86</v>
      </c>
      <c r="L213" s="85">
        <f t="shared" si="13"/>
        <v>216</v>
      </c>
      <c r="M213" s="45"/>
      <c r="N213" s="45">
        <v>115</v>
      </c>
      <c r="O213" s="45">
        <v>0</v>
      </c>
      <c r="P213" s="45">
        <v>0</v>
      </c>
      <c r="Q213" s="45">
        <v>10</v>
      </c>
      <c r="R213" s="45">
        <v>42</v>
      </c>
      <c r="S213" s="85">
        <f t="shared" si="14"/>
        <v>167</v>
      </c>
      <c r="T213" s="45">
        <v>63</v>
      </c>
      <c r="U213" s="85">
        <f t="shared" si="15"/>
        <v>230</v>
      </c>
      <c r="V213" s="45"/>
    </row>
    <row r="214" spans="1:22" ht="14.25" customHeight="1" x14ac:dyDescent="0.3">
      <c r="A214" s="84" t="s">
        <v>634</v>
      </c>
      <c r="B214" s="84" t="s">
        <v>635</v>
      </c>
      <c r="C214" s="84" t="s">
        <v>224</v>
      </c>
      <c r="D214" s="45">
        <v>0</v>
      </c>
      <c r="E214" s="45">
        <v>0</v>
      </c>
      <c r="F214" s="45">
        <v>0</v>
      </c>
      <c r="G214" s="45">
        <v>0</v>
      </c>
      <c r="H214" s="45">
        <v>0</v>
      </c>
      <c r="I214" s="45">
        <v>148</v>
      </c>
      <c r="J214" s="85">
        <f t="shared" si="12"/>
        <v>148</v>
      </c>
      <c r="K214" s="45">
        <v>0</v>
      </c>
      <c r="L214" s="85">
        <f t="shared" si="13"/>
        <v>148</v>
      </c>
      <c r="M214" s="45"/>
      <c r="N214" s="45">
        <v>42</v>
      </c>
      <c r="O214" s="45">
        <v>3</v>
      </c>
      <c r="P214" s="45">
        <v>0</v>
      </c>
      <c r="Q214" s="45">
        <v>0</v>
      </c>
      <c r="R214" s="45">
        <v>23</v>
      </c>
      <c r="S214" s="85">
        <f t="shared" si="14"/>
        <v>68</v>
      </c>
      <c r="T214" s="45">
        <v>5</v>
      </c>
      <c r="U214" s="85">
        <f t="shared" si="15"/>
        <v>73</v>
      </c>
      <c r="V214" s="45"/>
    </row>
    <row r="215" spans="1:22" ht="14.25" customHeight="1" x14ac:dyDescent="0.3">
      <c r="A215" s="84" t="s">
        <v>636</v>
      </c>
      <c r="B215" s="84" t="s">
        <v>637</v>
      </c>
      <c r="C215" s="84" t="s">
        <v>248</v>
      </c>
      <c r="D215" s="45">
        <v>0</v>
      </c>
      <c r="E215" s="45">
        <v>0</v>
      </c>
      <c r="F215" s="45">
        <v>0</v>
      </c>
      <c r="G215" s="45">
        <v>0</v>
      </c>
      <c r="H215" s="45">
        <v>0</v>
      </c>
      <c r="I215" s="45">
        <v>88</v>
      </c>
      <c r="J215" s="85">
        <f t="shared" si="12"/>
        <v>88</v>
      </c>
      <c r="K215" s="45">
        <v>0</v>
      </c>
      <c r="L215" s="85">
        <f t="shared" si="13"/>
        <v>88</v>
      </c>
      <c r="M215" s="45"/>
      <c r="N215" s="45">
        <v>0</v>
      </c>
      <c r="O215" s="45">
        <v>0</v>
      </c>
      <c r="P215" s="45">
        <v>0</v>
      </c>
      <c r="Q215" s="45">
        <v>0</v>
      </c>
      <c r="R215" s="45">
        <v>2</v>
      </c>
      <c r="S215" s="85">
        <f t="shared" si="14"/>
        <v>2</v>
      </c>
      <c r="T215" s="45">
        <v>0</v>
      </c>
      <c r="U215" s="85">
        <f t="shared" si="15"/>
        <v>2</v>
      </c>
      <c r="V215" s="45"/>
    </row>
    <row r="216" spans="1:22" ht="14.25" customHeight="1" x14ac:dyDescent="0.3">
      <c r="A216" s="84" t="s">
        <v>638</v>
      </c>
      <c r="B216" s="84" t="s">
        <v>639</v>
      </c>
      <c r="C216" s="84" t="s">
        <v>258</v>
      </c>
      <c r="D216" s="45">
        <v>19</v>
      </c>
      <c r="E216" s="45">
        <v>47</v>
      </c>
      <c r="F216" s="45">
        <v>0</v>
      </c>
      <c r="G216" s="45">
        <v>0</v>
      </c>
      <c r="H216" s="45">
        <v>0</v>
      </c>
      <c r="I216" s="45">
        <v>0</v>
      </c>
      <c r="J216" s="85">
        <f t="shared" si="12"/>
        <v>66</v>
      </c>
      <c r="K216" s="45">
        <v>0</v>
      </c>
      <c r="L216" s="85">
        <f t="shared" si="13"/>
        <v>66</v>
      </c>
      <c r="M216" s="45"/>
      <c r="N216" s="45">
        <v>251</v>
      </c>
      <c r="O216" s="45">
        <v>0</v>
      </c>
      <c r="P216" s="45">
        <v>0</v>
      </c>
      <c r="Q216" s="45">
        <v>16</v>
      </c>
      <c r="R216" s="45">
        <v>21</v>
      </c>
      <c r="S216" s="85">
        <f t="shared" si="14"/>
        <v>288</v>
      </c>
      <c r="T216" s="45">
        <v>14</v>
      </c>
      <c r="U216" s="85">
        <f t="shared" si="15"/>
        <v>302</v>
      </c>
      <c r="V216" s="45"/>
    </row>
    <row r="217" spans="1:22" ht="14.25" customHeight="1" x14ac:dyDescent="0.3">
      <c r="A217" s="84" t="s">
        <v>640</v>
      </c>
      <c r="B217" s="84" t="s">
        <v>641</v>
      </c>
      <c r="C217" s="84" t="s">
        <v>224</v>
      </c>
      <c r="D217" s="45">
        <v>15</v>
      </c>
      <c r="E217" s="45">
        <v>0</v>
      </c>
      <c r="F217" s="45">
        <v>0</v>
      </c>
      <c r="G217" s="45">
        <v>0</v>
      </c>
      <c r="H217" s="45">
        <v>0</v>
      </c>
      <c r="I217" s="45">
        <v>0</v>
      </c>
      <c r="J217" s="85">
        <f t="shared" si="12"/>
        <v>15</v>
      </c>
      <c r="K217" s="45">
        <v>0</v>
      </c>
      <c r="L217" s="85">
        <f t="shared" si="13"/>
        <v>15</v>
      </c>
      <c r="M217" s="45"/>
      <c r="N217" s="45">
        <v>29</v>
      </c>
      <c r="O217" s="45">
        <v>0</v>
      </c>
      <c r="P217" s="45">
        <v>0</v>
      </c>
      <c r="Q217" s="45">
        <v>0</v>
      </c>
      <c r="R217" s="45">
        <v>0</v>
      </c>
      <c r="S217" s="85">
        <f t="shared" si="14"/>
        <v>29</v>
      </c>
      <c r="T217" s="45">
        <v>0</v>
      </c>
      <c r="U217" s="85">
        <f t="shared" si="15"/>
        <v>29</v>
      </c>
      <c r="V217" s="45"/>
    </row>
    <row r="218" spans="1:22" ht="14.25" customHeight="1" x14ac:dyDescent="0.3">
      <c r="A218" s="84" t="s">
        <v>642</v>
      </c>
      <c r="B218" s="84" t="s">
        <v>643</v>
      </c>
      <c r="C218" s="84" t="s">
        <v>248</v>
      </c>
      <c r="D218" s="45">
        <v>0</v>
      </c>
      <c r="E218" s="45">
        <v>6</v>
      </c>
      <c r="F218" s="45">
        <v>0</v>
      </c>
      <c r="G218" s="45">
        <v>0</v>
      </c>
      <c r="H218" s="45">
        <v>0</v>
      </c>
      <c r="I218" s="45">
        <v>142</v>
      </c>
      <c r="J218" s="85">
        <f t="shared" si="12"/>
        <v>148</v>
      </c>
      <c r="K218" s="45">
        <v>0</v>
      </c>
      <c r="L218" s="85">
        <f t="shared" si="13"/>
        <v>148</v>
      </c>
      <c r="M218" s="45"/>
      <c r="N218" s="45">
        <v>10</v>
      </c>
      <c r="O218" s="45">
        <v>6</v>
      </c>
      <c r="P218" s="45">
        <v>0</v>
      </c>
      <c r="Q218" s="45">
        <v>0</v>
      </c>
      <c r="R218" s="45">
        <v>36</v>
      </c>
      <c r="S218" s="85">
        <f t="shared" si="14"/>
        <v>52</v>
      </c>
      <c r="T218" s="45">
        <v>6</v>
      </c>
      <c r="U218" s="85">
        <f t="shared" si="15"/>
        <v>58</v>
      </c>
      <c r="V218" s="45"/>
    </row>
    <row r="219" spans="1:22" ht="14.25" customHeight="1" x14ac:dyDescent="0.3">
      <c r="A219" s="84" t="s">
        <v>644</v>
      </c>
      <c r="B219" s="84" t="s">
        <v>645</v>
      </c>
      <c r="C219" s="84" t="s">
        <v>253</v>
      </c>
      <c r="D219" s="45">
        <v>35</v>
      </c>
      <c r="E219" s="45">
        <v>49</v>
      </c>
      <c r="F219" s="45">
        <v>0</v>
      </c>
      <c r="G219" s="45">
        <v>0</v>
      </c>
      <c r="H219" s="45">
        <v>0</v>
      </c>
      <c r="I219" s="45">
        <v>165</v>
      </c>
      <c r="J219" s="85">
        <f t="shared" si="12"/>
        <v>249</v>
      </c>
      <c r="K219" s="45">
        <v>91</v>
      </c>
      <c r="L219" s="85">
        <f t="shared" si="13"/>
        <v>340</v>
      </c>
      <c r="M219" s="45"/>
      <c r="N219" s="45">
        <v>310</v>
      </c>
      <c r="O219" s="45">
        <v>23</v>
      </c>
      <c r="P219" s="45">
        <v>0</v>
      </c>
      <c r="Q219" s="45">
        <v>22</v>
      </c>
      <c r="R219" s="45">
        <v>30</v>
      </c>
      <c r="S219" s="85">
        <f t="shared" si="14"/>
        <v>385</v>
      </c>
      <c r="T219" s="45">
        <v>148</v>
      </c>
      <c r="U219" s="85">
        <f t="shared" si="15"/>
        <v>533</v>
      </c>
      <c r="V219" s="45"/>
    </row>
    <row r="220" spans="1:22" ht="14.25" customHeight="1" x14ac:dyDescent="0.3">
      <c r="A220" s="84" t="s">
        <v>646</v>
      </c>
      <c r="B220" s="84" t="s">
        <v>647</v>
      </c>
      <c r="C220" s="84" t="s">
        <v>236</v>
      </c>
      <c r="D220" s="45">
        <v>0</v>
      </c>
      <c r="E220" s="45">
        <v>0</v>
      </c>
      <c r="F220" s="45">
        <v>0</v>
      </c>
      <c r="G220" s="45">
        <v>0</v>
      </c>
      <c r="H220" s="45">
        <v>0</v>
      </c>
      <c r="I220" s="45">
        <v>130</v>
      </c>
      <c r="J220" s="85">
        <f t="shared" si="12"/>
        <v>130</v>
      </c>
      <c r="K220" s="45">
        <v>0</v>
      </c>
      <c r="L220" s="85">
        <f t="shared" si="13"/>
        <v>130</v>
      </c>
      <c r="M220" s="45"/>
      <c r="N220" s="45">
        <v>65</v>
      </c>
      <c r="O220" s="45">
        <v>0</v>
      </c>
      <c r="P220" s="45">
        <v>0</v>
      </c>
      <c r="Q220" s="45">
        <v>0</v>
      </c>
      <c r="R220" s="45">
        <v>124</v>
      </c>
      <c r="S220" s="85">
        <f t="shared" si="14"/>
        <v>189</v>
      </c>
      <c r="T220" s="45">
        <v>61</v>
      </c>
      <c r="U220" s="85">
        <f t="shared" si="15"/>
        <v>250</v>
      </c>
      <c r="V220" s="45"/>
    </row>
    <row r="221" spans="1:22" ht="14.25" customHeight="1" x14ac:dyDescent="0.3">
      <c r="A221" s="84" t="s">
        <v>648</v>
      </c>
      <c r="B221" s="84" t="s">
        <v>649</v>
      </c>
      <c r="C221" s="84" t="s">
        <v>224</v>
      </c>
      <c r="D221" s="45">
        <v>0</v>
      </c>
      <c r="E221" s="45">
        <v>4</v>
      </c>
      <c r="F221" s="45">
        <v>0</v>
      </c>
      <c r="G221" s="45">
        <v>0</v>
      </c>
      <c r="H221" s="45">
        <v>1</v>
      </c>
      <c r="I221" s="45">
        <v>2</v>
      </c>
      <c r="J221" s="85">
        <f t="shared" si="12"/>
        <v>7</v>
      </c>
      <c r="K221" s="45">
        <v>0</v>
      </c>
      <c r="L221" s="85">
        <f t="shared" si="13"/>
        <v>7</v>
      </c>
      <c r="M221" s="45"/>
      <c r="N221" s="45">
        <v>0</v>
      </c>
      <c r="O221" s="45">
        <v>11</v>
      </c>
      <c r="P221" s="45">
        <v>0</v>
      </c>
      <c r="Q221" s="45">
        <v>0</v>
      </c>
      <c r="R221" s="45">
        <v>9</v>
      </c>
      <c r="S221" s="85">
        <f t="shared" si="14"/>
        <v>20</v>
      </c>
      <c r="T221" s="45">
        <v>31</v>
      </c>
      <c r="U221" s="85">
        <f t="shared" si="15"/>
        <v>51</v>
      </c>
      <c r="V221" s="45"/>
    </row>
    <row r="222" spans="1:22" ht="14.25" customHeight="1" x14ac:dyDescent="0.3">
      <c r="A222" s="84" t="s">
        <v>650</v>
      </c>
      <c r="B222" s="84" t="s">
        <v>651</v>
      </c>
      <c r="C222" s="84" t="s">
        <v>248</v>
      </c>
      <c r="D222" s="45">
        <v>0</v>
      </c>
      <c r="E222" s="45">
        <v>0</v>
      </c>
      <c r="F222" s="45">
        <v>0</v>
      </c>
      <c r="G222" s="45">
        <v>0</v>
      </c>
      <c r="H222" s="45">
        <v>0</v>
      </c>
      <c r="I222" s="45">
        <v>52</v>
      </c>
      <c r="J222" s="85">
        <f t="shared" si="12"/>
        <v>52</v>
      </c>
      <c r="K222" s="45">
        <v>0</v>
      </c>
      <c r="L222" s="85">
        <f t="shared" si="13"/>
        <v>52</v>
      </c>
      <c r="M222" s="45"/>
      <c r="N222" s="45">
        <v>36</v>
      </c>
      <c r="O222" s="45">
        <v>10</v>
      </c>
      <c r="P222" s="45">
        <v>0</v>
      </c>
      <c r="Q222" s="45">
        <v>0</v>
      </c>
      <c r="R222" s="45">
        <v>5</v>
      </c>
      <c r="S222" s="85">
        <f t="shared" si="14"/>
        <v>51</v>
      </c>
      <c r="T222" s="45">
        <v>0</v>
      </c>
      <c r="U222" s="85">
        <f t="shared" si="15"/>
        <v>51</v>
      </c>
      <c r="V222" s="45"/>
    </row>
    <row r="223" spans="1:22" ht="14.25" customHeight="1" x14ac:dyDescent="0.3">
      <c r="A223" s="84" t="s">
        <v>652</v>
      </c>
      <c r="B223" s="84" t="s">
        <v>653</v>
      </c>
      <c r="C223" s="84" t="s">
        <v>224</v>
      </c>
      <c r="D223" s="45">
        <v>32</v>
      </c>
      <c r="E223" s="45">
        <v>0</v>
      </c>
      <c r="F223" s="45">
        <v>0</v>
      </c>
      <c r="G223" s="45">
        <v>0</v>
      </c>
      <c r="H223" s="45">
        <v>0</v>
      </c>
      <c r="I223" s="45">
        <v>126</v>
      </c>
      <c r="J223" s="85">
        <f t="shared" si="12"/>
        <v>158</v>
      </c>
      <c r="K223" s="45">
        <v>0</v>
      </c>
      <c r="L223" s="85">
        <f t="shared" si="13"/>
        <v>158</v>
      </c>
      <c r="M223" s="45"/>
      <c r="N223" s="45">
        <v>28</v>
      </c>
      <c r="O223" s="45">
        <v>8</v>
      </c>
      <c r="P223" s="45">
        <v>0</v>
      </c>
      <c r="Q223" s="45">
        <v>0</v>
      </c>
      <c r="R223" s="45">
        <v>67</v>
      </c>
      <c r="S223" s="85">
        <f t="shared" si="14"/>
        <v>103</v>
      </c>
      <c r="T223" s="45">
        <v>50</v>
      </c>
      <c r="U223" s="85">
        <f t="shared" si="15"/>
        <v>153</v>
      </c>
      <c r="V223" s="45"/>
    </row>
    <row r="224" spans="1:22" ht="14.25" customHeight="1" x14ac:dyDescent="0.3">
      <c r="A224" s="84" t="s">
        <v>654</v>
      </c>
      <c r="B224" s="84" t="s">
        <v>655</v>
      </c>
      <c r="C224" s="84" t="s">
        <v>236</v>
      </c>
      <c r="D224" s="45">
        <v>0</v>
      </c>
      <c r="E224" s="45">
        <v>0</v>
      </c>
      <c r="F224" s="45">
        <v>0</v>
      </c>
      <c r="G224" s="45">
        <v>0</v>
      </c>
      <c r="H224" s="45">
        <v>0</v>
      </c>
      <c r="I224" s="45">
        <v>42</v>
      </c>
      <c r="J224" s="85">
        <f t="shared" si="12"/>
        <v>42</v>
      </c>
      <c r="K224" s="45">
        <v>0</v>
      </c>
      <c r="L224" s="85">
        <f t="shared" si="13"/>
        <v>42</v>
      </c>
      <c r="M224" s="45"/>
      <c r="N224" s="45">
        <v>0</v>
      </c>
      <c r="O224" s="45">
        <v>0</v>
      </c>
      <c r="P224" s="45">
        <v>0</v>
      </c>
      <c r="Q224" s="45">
        <v>0</v>
      </c>
      <c r="R224" s="45">
        <v>40</v>
      </c>
      <c r="S224" s="85">
        <f t="shared" si="14"/>
        <v>40</v>
      </c>
      <c r="T224" s="45">
        <v>0</v>
      </c>
      <c r="U224" s="85">
        <f t="shared" si="15"/>
        <v>40</v>
      </c>
      <c r="V224" s="45"/>
    </row>
    <row r="225" spans="1:22" ht="14.25" customHeight="1" x14ac:dyDescent="0.3">
      <c r="A225" t="s">
        <v>656</v>
      </c>
      <c r="B225" t="s">
        <v>657</v>
      </c>
      <c r="C225" s="84" t="s">
        <v>236</v>
      </c>
      <c r="D225" s="45">
        <v>0</v>
      </c>
      <c r="E225" s="45">
        <v>0</v>
      </c>
      <c r="F225" s="45">
        <v>0</v>
      </c>
      <c r="G225" s="45">
        <v>0</v>
      </c>
      <c r="H225" s="45">
        <v>109</v>
      </c>
      <c r="I225" s="45">
        <v>0</v>
      </c>
      <c r="J225" s="85">
        <f t="shared" si="12"/>
        <v>109</v>
      </c>
      <c r="K225" s="45">
        <v>0</v>
      </c>
      <c r="L225" s="85">
        <f t="shared" si="13"/>
        <v>109</v>
      </c>
      <c r="M225" s="45"/>
      <c r="N225" s="45">
        <v>0</v>
      </c>
      <c r="O225" s="45">
        <v>0</v>
      </c>
      <c r="P225" s="45">
        <v>0</v>
      </c>
      <c r="Q225" s="45">
        <v>0</v>
      </c>
      <c r="R225" s="45">
        <v>181</v>
      </c>
      <c r="S225" s="85">
        <f t="shared" si="14"/>
        <v>181</v>
      </c>
      <c r="T225" s="45">
        <v>0</v>
      </c>
      <c r="U225" s="85">
        <f t="shared" si="15"/>
        <v>181</v>
      </c>
      <c r="V225" s="45"/>
    </row>
    <row r="226" spans="1:22" ht="14.25" customHeight="1" x14ac:dyDescent="0.3">
      <c r="A226" s="84" t="s">
        <v>658</v>
      </c>
      <c r="B226" s="84" t="s">
        <v>659</v>
      </c>
      <c r="C226" s="84" t="s">
        <v>224</v>
      </c>
      <c r="D226" s="45">
        <v>26</v>
      </c>
      <c r="E226" s="45">
        <v>34</v>
      </c>
      <c r="F226" s="45">
        <v>0</v>
      </c>
      <c r="G226" s="45">
        <v>0</v>
      </c>
      <c r="H226" s="45">
        <v>58</v>
      </c>
      <c r="I226" s="45">
        <v>37</v>
      </c>
      <c r="J226" s="85">
        <f t="shared" si="12"/>
        <v>155</v>
      </c>
      <c r="K226" s="45">
        <v>0</v>
      </c>
      <c r="L226" s="85">
        <f t="shared" si="13"/>
        <v>155</v>
      </c>
      <c r="M226" s="45"/>
      <c r="N226" s="45">
        <v>33</v>
      </c>
      <c r="O226" s="45">
        <v>0</v>
      </c>
      <c r="P226" s="45">
        <v>0</v>
      </c>
      <c r="Q226" s="45">
        <v>0</v>
      </c>
      <c r="R226" s="45">
        <v>14</v>
      </c>
      <c r="S226" s="85">
        <f t="shared" si="14"/>
        <v>47</v>
      </c>
      <c r="T226" s="45">
        <v>0</v>
      </c>
      <c r="U226" s="85">
        <f t="shared" si="15"/>
        <v>47</v>
      </c>
      <c r="V226" s="45"/>
    </row>
    <row r="227" spans="1:22" ht="14.25" customHeight="1" x14ac:dyDescent="0.3">
      <c r="A227" s="84" t="s">
        <v>660</v>
      </c>
      <c r="B227" s="84" t="s">
        <v>661</v>
      </c>
      <c r="C227" s="84" t="s">
        <v>248</v>
      </c>
      <c r="D227" s="45">
        <v>0</v>
      </c>
      <c r="E227" s="45">
        <v>23</v>
      </c>
      <c r="F227" s="45">
        <v>0</v>
      </c>
      <c r="G227" s="45">
        <v>0</v>
      </c>
      <c r="H227" s="45">
        <v>0</v>
      </c>
      <c r="I227" s="45">
        <v>0</v>
      </c>
      <c r="J227" s="85">
        <f t="shared" si="12"/>
        <v>23</v>
      </c>
      <c r="K227" s="45">
        <v>0</v>
      </c>
      <c r="L227" s="85">
        <f t="shared" si="13"/>
        <v>23</v>
      </c>
      <c r="M227" s="45"/>
      <c r="N227" s="45">
        <v>43</v>
      </c>
      <c r="O227" s="45">
        <v>0</v>
      </c>
      <c r="P227" s="45">
        <v>0</v>
      </c>
      <c r="Q227" s="45">
        <v>0</v>
      </c>
      <c r="R227" s="45">
        <v>1</v>
      </c>
      <c r="S227" s="85">
        <f t="shared" si="14"/>
        <v>44</v>
      </c>
      <c r="T227" s="45">
        <v>0</v>
      </c>
      <c r="U227" s="85">
        <f t="shared" si="15"/>
        <v>44</v>
      </c>
      <c r="V227" s="45"/>
    </row>
    <row r="228" spans="1:22" ht="14.25" customHeight="1" x14ac:dyDescent="0.3">
      <c r="A228" s="84" t="s">
        <v>662</v>
      </c>
      <c r="B228" s="84" t="s">
        <v>663</v>
      </c>
      <c r="C228" s="84" t="s">
        <v>248</v>
      </c>
      <c r="D228" s="45">
        <v>0</v>
      </c>
      <c r="E228" s="45">
        <v>0</v>
      </c>
      <c r="F228" s="45">
        <v>0</v>
      </c>
      <c r="G228" s="45">
        <v>0</v>
      </c>
      <c r="H228" s="45">
        <v>8</v>
      </c>
      <c r="I228" s="45">
        <v>152</v>
      </c>
      <c r="J228" s="85">
        <f t="shared" si="12"/>
        <v>160</v>
      </c>
      <c r="K228" s="45">
        <v>19</v>
      </c>
      <c r="L228" s="85">
        <f t="shared" si="13"/>
        <v>179</v>
      </c>
      <c r="M228" s="45"/>
      <c r="N228" s="45">
        <v>0</v>
      </c>
      <c r="O228" s="45">
        <v>55</v>
      </c>
      <c r="P228" s="45">
        <v>0</v>
      </c>
      <c r="Q228" s="45">
        <v>0</v>
      </c>
      <c r="R228" s="45">
        <v>36</v>
      </c>
      <c r="S228" s="85">
        <f t="shared" si="14"/>
        <v>91</v>
      </c>
      <c r="T228" s="45">
        <v>3</v>
      </c>
      <c r="U228" s="85">
        <f t="shared" si="15"/>
        <v>94</v>
      </c>
      <c r="V228" s="45"/>
    </row>
    <row r="229" spans="1:22" ht="14.25" customHeight="1" x14ac:dyDescent="0.3">
      <c r="A229" s="84" t="s">
        <v>664</v>
      </c>
      <c r="B229" s="84" t="s">
        <v>665</v>
      </c>
      <c r="C229" s="84" t="s">
        <v>258</v>
      </c>
      <c r="D229" s="45">
        <v>0</v>
      </c>
      <c r="E229" s="45">
        <v>77</v>
      </c>
      <c r="F229" s="45">
        <v>0</v>
      </c>
      <c r="G229" s="45">
        <v>0</v>
      </c>
      <c r="H229" s="45">
        <v>73</v>
      </c>
      <c r="I229" s="45">
        <v>7</v>
      </c>
      <c r="J229" s="85">
        <f t="shared" si="12"/>
        <v>157</v>
      </c>
      <c r="K229" s="45">
        <v>0</v>
      </c>
      <c r="L229" s="85">
        <f t="shared" si="13"/>
        <v>157</v>
      </c>
      <c r="M229" s="45"/>
      <c r="N229" s="45">
        <v>18</v>
      </c>
      <c r="O229" s="45">
        <v>0</v>
      </c>
      <c r="P229" s="45">
        <v>0</v>
      </c>
      <c r="Q229" s="45">
        <v>0</v>
      </c>
      <c r="R229" s="45">
        <v>38</v>
      </c>
      <c r="S229" s="85">
        <f t="shared" si="14"/>
        <v>56</v>
      </c>
      <c r="T229" s="45">
        <v>74</v>
      </c>
      <c r="U229" s="85">
        <f t="shared" si="15"/>
        <v>130</v>
      </c>
      <c r="V229" s="45"/>
    </row>
    <row r="230" spans="1:22" ht="14.25" customHeight="1" x14ac:dyDescent="0.3">
      <c r="A230" s="84" t="s">
        <v>666</v>
      </c>
      <c r="B230" s="84" t="s">
        <v>667</v>
      </c>
      <c r="C230" s="84" t="s">
        <v>224</v>
      </c>
      <c r="D230" s="45">
        <v>0</v>
      </c>
      <c r="E230" s="45">
        <v>12</v>
      </c>
      <c r="F230" s="45">
        <v>0</v>
      </c>
      <c r="G230" s="45">
        <v>0</v>
      </c>
      <c r="H230" s="45">
        <v>0</v>
      </c>
      <c r="I230" s="45">
        <v>0</v>
      </c>
      <c r="J230" s="85">
        <f t="shared" si="12"/>
        <v>12</v>
      </c>
      <c r="K230" s="45">
        <v>41</v>
      </c>
      <c r="L230" s="85">
        <f t="shared" si="13"/>
        <v>53</v>
      </c>
      <c r="M230" s="45"/>
      <c r="N230" s="45">
        <v>0</v>
      </c>
      <c r="O230" s="45">
        <v>8</v>
      </c>
      <c r="P230" s="45">
        <v>0</v>
      </c>
      <c r="Q230" s="45">
        <v>0</v>
      </c>
      <c r="R230" s="45">
        <v>26</v>
      </c>
      <c r="S230" s="85">
        <f t="shared" si="14"/>
        <v>34</v>
      </c>
      <c r="T230" s="45">
        <v>0</v>
      </c>
      <c r="U230" s="85">
        <f t="shared" si="15"/>
        <v>34</v>
      </c>
      <c r="V230" s="45"/>
    </row>
    <row r="231" spans="1:22" ht="14.25" customHeight="1" x14ac:dyDescent="0.3">
      <c r="A231" s="84" t="s">
        <v>668</v>
      </c>
      <c r="B231" s="84" t="s">
        <v>669</v>
      </c>
      <c r="C231" s="84" t="s">
        <v>236</v>
      </c>
      <c r="D231" s="45">
        <v>0</v>
      </c>
      <c r="E231" s="45">
        <v>0</v>
      </c>
      <c r="F231" s="45">
        <v>0</v>
      </c>
      <c r="G231" s="45">
        <v>0</v>
      </c>
      <c r="H231" s="45">
        <v>6</v>
      </c>
      <c r="I231" s="45">
        <v>0</v>
      </c>
      <c r="J231" s="85">
        <f t="shared" si="12"/>
        <v>6</v>
      </c>
      <c r="K231" s="45">
        <v>0</v>
      </c>
      <c r="L231" s="85">
        <f t="shared" si="13"/>
        <v>6</v>
      </c>
      <c r="M231" s="45"/>
      <c r="N231" s="45">
        <v>21</v>
      </c>
      <c r="O231" s="45">
        <v>0</v>
      </c>
      <c r="P231" s="45">
        <v>0</v>
      </c>
      <c r="Q231" s="45">
        <v>0</v>
      </c>
      <c r="R231" s="45">
        <v>33</v>
      </c>
      <c r="S231" s="85">
        <f t="shared" si="14"/>
        <v>54</v>
      </c>
      <c r="T231" s="45">
        <v>0</v>
      </c>
      <c r="U231" s="85">
        <f t="shared" si="15"/>
        <v>54</v>
      </c>
      <c r="V231" s="45"/>
    </row>
    <row r="232" spans="1:22" ht="14.25" customHeight="1" x14ac:dyDescent="0.3">
      <c r="A232" s="84" t="s">
        <v>670</v>
      </c>
      <c r="B232" s="84" t="s">
        <v>671</v>
      </c>
      <c r="C232" s="84" t="s">
        <v>224</v>
      </c>
      <c r="D232" s="45">
        <v>0</v>
      </c>
      <c r="E232" s="45">
        <v>0</v>
      </c>
      <c r="F232" s="45">
        <v>0</v>
      </c>
      <c r="G232" s="45">
        <v>0</v>
      </c>
      <c r="H232" s="45">
        <v>0</v>
      </c>
      <c r="I232" s="45">
        <v>38</v>
      </c>
      <c r="J232" s="85">
        <f t="shared" si="12"/>
        <v>38</v>
      </c>
      <c r="K232" s="45">
        <v>0</v>
      </c>
      <c r="L232" s="85">
        <f t="shared" si="13"/>
        <v>38</v>
      </c>
      <c r="M232" s="45"/>
      <c r="N232" s="45">
        <v>27</v>
      </c>
      <c r="O232" s="45">
        <v>0</v>
      </c>
      <c r="P232" s="45">
        <v>0</v>
      </c>
      <c r="Q232" s="45">
        <v>0</v>
      </c>
      <c r="R232" s="45">
        <v>9</v>
      </c>
      <c r="S232" s="85">
        <f t="shared" si="14"/>
        <v>36</v>
      </c>
      <c r="T232" s="45">
        <v>0</v>
      </c>
      <c r="U232" s="85">
        <f t="shared" si="15"/>
        <v>36</v>
      </c>
      <c r="V232" s="45"/>
    </row>
    <row r="233" spans="1:22" ht="14.25" customHeight="1" x14ac:dyDescent="0.3">
      <c r="A233" s="84" t="s">
        <v>672</v>
      </c>
      <c r="B233" s="84" t="s">
        <v>673</v>
      </c>
      <c r="C233" s="84" t="s">
        <v>239</v>
      </c>
      <c r="D233" s="45">
        <v>0</v>
      </c>
      <c r="E233" s="45">
        <v>0</v>
      </c>
      <c r="F233" s="45">
        <v>0</v>
      </c>
      <c r="G233" s="45">
        <v>0</v>
      </c>
      <c r="H233" s="45">
        <v>0</v>
      </c>
      <c r="I233" s="45">
        <v>96</v>
      </c>
      <c r="J233" s="85">
        <f t="shared" si="12"/>
        <v>96</v>
      </c>
      <c r="K233" s="45">
        <v>0</v>
      </c>
      <c r="L233" s="85">
        <f t="shared" si="13"/>
        <v>96</v>
      </c>
      <c r="M233" s="45"/>
      <c r="N233" s="45">
        <v>75</v>
      </c>
      <c r="O233" s="45">
        <v>0</v>
      </c>
      <c r="P233" s="45">
        <v>0</v>
      </c>
      <c r="Q233" s="45">
        <v>49</v>
      </c>
      <c r="R233" s="45">
        <v>58</v>
      </c>
      <c r="S233" s="85">
        <f t="shared" si="14"/>
        <v>182</v>
      </c>
      <c r="T233" s="45">
        <v>13</v>
      </c>
      <c r="U233" s="85">
        <f t="shared" si="15"/>
        <v>195</v>
      </c>
      <c r="V233" s="45"/>
    </row>
    <row r="234" spans="1:22" ht="14.25" customHeight="1" x14ac:dyDescent="0.3">
      <c r="A234" s="84" t="s">
        <v>674</v>
      </c>
      <c r="B234" s="84" t="s">
        <v>675</v>
      </c>
      <c r="C234" s="84" t="s">
        <v>253</v>
      </c>
      <c r="D234" s="45">
        <v>0</v>
      </c>
      <c r="E234" s="45">
        <v>0</v>
      </c>
      <c r="F234" s="45">
        <v>0</v>
      </c>
      <c r="G234" s="45">
        <v>0</v>
      </c>
      <c r="H234" s="45">
        <v>0</v>
      </c>
      <c r="I234" s="45">
        <v>16</v>
      </c>
      <c r="J234" s="85">
        <f t="shared" si="12"/>
        <v>16</v>
      </c>
      <c r="K234" s="45">
        <v>0</v>
      </c>
      <c r="L234" s="85">
        <f t="shared" si="13"/>
        <v>16</v>
      </c>
      <c r="M234" s="45"/>
      <c r="N234" s="45">
        <v>129</v>
      </c>
      <c r="O234" s="45">
        <v>0</v>
      </c>
      <c r="P234" s="45">
        <v>0</v>
      </c>
      <c r="Q234" s="45">
        <v>0</v>
      </c>
      <c r="R234" s="45">
        <v>0</v>
      </c>
      <c r="S234" s="85">
        <f t="shared" si="14"/>
        <v>129</v>
      </c>
      <c r="T234" s="45">
        <v>57</v>
      </c>
      <c r="U234" s="85">
        <f t="shared" si="15"/>
        <v>186</v>
      </c>
      <c r="V234" s="45"/>
    </row>
    <row r="235" spans="1:22" ht="14.25" customHeight="1" x14ac:dyDescent="0.3">
      <c r="A235" s="84" t="s">
        <v>676</v>
      </c>
      <c r="B235" s="84" t="s">
        <v>677</v>
      </c>
      <c r="C235" s="84" t="s">
        <v>258</v>
      </c>
      <c r="D235" s="45">
        <v>25</v>
      </c>
      <c r="E235" s="45">
        <v>0</v>
      </c>
      <c r="F235" s="45">
        <v>0</v>
      </c>
      <c r="G235" s="45">
        <v>0</v>
      </c>
      <c r="H235" s="45">
        <v>0</v>
      </c>
      <c r="I235" s="45">
        <v>157</v>
      </c>
      <c r="J235" s="85">
        <f t="shared" si="12"/>
        <v>182</v>
      </c>
      <c r="K235" s="45">
        <v>981</v>
      </c>
      <c r="L235" s="85">
        <f t="shared" si="13"/>
        <v>1163</v>
      </c>
      <c r="M235" s="45"/>
      <c r="N235" s="45">
        <v>17</v>
      </c>
      <c r="O235" s="45">
        <v>2</v>
      </c>
      <c r="P235" s="45">
        <v>8</v>
      </c>
      <c r="Q235" s="45">
        <v>23</v>
      </c>
      <c r="R235" s="45">
        <v>67</v>
      </c>
      <c r="S235" s="85">
        <f t="shared" si="14"/>
        <v>117</v>
      </c>
      <c r="T235" s="45">
        <v>99</v>
      </c>
      <c r="U235" s="85">
        <f t="shared" si="15"/>
        <v>216</v>
      </c>
      <c r="V235" s="45"/>
    </row>
    <row r="236" spans="1:22" ht="14.25" customHeight="1" x14ac:dyDescent="0.3">
      <c r="A236" s="84" t="s">
        <v>678</v>
      </c>
      <c r="B236" s="84" t="s">
        <v>679</v>
      </c>
      <c r="C236" s="84" t="s">
        <v>253</v>
      </c>
      <c r="D236" s="45">
        <v>0</v>
      </c>
      <c r="E236" s="45">
        <v>0</v>
      </c>
      <c r="F236" s="45">
        <v>0</v>
      </c>
      <c r="G236" s="45">
        <v>0</v>
      </c>
      <c r="H236" s="45">
        <v>0</v>
      </c>
      <c r="I236" s="45">
        <v>83</v>
      </c>
      <c r="J236" s="85">
        <f t="shared" si="12"/>
        <v>83</v>
      </c>
      <c r="K236" s="45">
        <v>0</v>
      </c>
      <c r="L236" s="85">
        <f t="shared" si="13"/>
        <v>83</v>
      </c>
      <c r="M236" s="45"/>
      <c r="N236" s="45">
        <v>0</v>
      </c>
      <c r="O236" s="45">
        <v>0</v>
      </c>
      <c r="P236" s="45">
        <v>0</v>
      </c>
      <c r="Q236" s="45">
        <v>0</v>
      </c>
      <c r="R236" s="45">
        <v>38</v>
      </c>
      <c r="S236" s="85">
        <f t="shared" si="14"/>
        <v>38</v>
      </c>
      <c r="T236" s="45">
        <v>0</v>
      </c>
      <c r="U236" s="85">
        <f t="shared" si="15"/>
        <v>38</v>
      </c>
      <c r="V236" s="45"/>
    </row>
    <row r="237" spans="1:22" ht="14.25" customHeight="1" x14ac:dyDescent="0.3">
      <c r="A237" s="84" t="s">
        <v>680</v>
      </c>
      <c r="B237" s="84" t="s">
        <v>681</v>
      </c>
      <c r="C237" s="84" t="s">
        <v>236</v>
      </c>
      <c r="D237" s="45">
        <v>6</v>
      </c>
      <c r="E237" s="45">
        <v>0</v>
      </c>
      <c r="F237" s="45">
        <v>0</v>
      </c>
      <c r="G237" s="45">
        <v>0</v>
      </c>
      <c r="H237" s="45">
        <v>0</v>
      </c>
      <c r="I237" s="45">
        <v>0</v>
      </c>
      <c r="J237" s="85">
        <f t="shared" si="12"/>
        <v>6</v>
      </c>
      <c r="K237" s="45">
        <v>0</v>
      </c>
      <c r="L237" s="85">
        <f t="shared" si="13"/>
        <v>6</v>
      </c>
      <c r="M237" s="45"/>
      <c r="N237" s="45">
        <v>65</v>
      </c>
      <c r="O237" s="45">
        <v>0</v>
      </c>
      <c r="P237" s="45">
        <v>0</v>
      </c>
      <c r="Q237" s="45">
        <v>0</v>
      </c>
      <c r="R237" s="45">
        <v>71</v>
      </c>
      <c r="S237" s="85">
        <f t="shared" si="14"/>
        <v>136</v>
      </c>
      <c r="T237" s="45">
        <v>140</v>
      </c>
      <c r="U237" s="85">
        <f t="shared" si="15"/>
        <v>276</v>
      </c>
      <c r="V237" s="45"/>
    </row>
    <row r="238" spans="1:22" ht="14.25" customHeight="1" x14ac:dyDescent="0.3">
      <c r="A238" s="84" t="s">
        <v>682</v>
      </c>
      <c r="B238" s="84" t="s">
        <v>683</v>
      </c>
      <c r="C238" s="84" t="s">
        <v>224</v>
      </c>
      <c r="D238" s="45">
        <v>0</v>
      </c>
      <c r="E238" s="45">
        <v>0</v>
      </c>
      <c r="F238" s="45">
        <v>0</v>
      </c>
      <c r="G238" s="45">
        <v>0</v>
      </c>
      <c r="H238" s="45">
        <v>0</v>
      </c>
      <c r="I238" s="45">
        <v>0</v>
      </c>
      <c r="J238" s="85">
        <f t="shared" si="12"/>
        <v>0</v>
      </c>
      <c r="K238" s="45">
        <v>0</v>
      </c>
      <c r="L238" s="85">
        <f t="shared" si="13"/>
        <v>0</v>
      </c>
      <c r="M238" s="45"/>
      <c r="N238" s="45">
        <v>0</v>
      </c>
      <c r="O238" s="45">
        <v>79</v>
      </c>
      <c r="P238" s="45">
        <v>0</v>
      </c>
      <c r="Q238" s="45">
        <v>9</v>
      </c>
      <c r="R238" s="45">
        <v>6</v>
      </c>
      <c r="S238" s="85">
        <f t="shared" si="14"/>
        <v>94</v>
      </c>
      <c r="T238" s="45">
        <v>0</v>
      </c>
      <c r="U238" s="85">
        <f t="shared" si="15"/>
        <v>94</v>
      </c>
      <c r="V238" s="45"/>
    </row>
    <row r="239" spans="1:22" ht="14.25" customHeight="1" x14ac:dyDescent="0.3">
      <c r="A239" s="84" t="s">
        <v>684</v>
      </c>
      <c r="B239" s="84" t="s">
        <v>685</v>
      </c>
      <c r="C239" s="84" t="s">
        <v>224</v>
      </c>
      <c r="D239" s="45">
        <v>0</v>
      </c>
      <c r="E239" s="45">
        <v>0</v>
      </c>
      <c r="F239" s="45">
        <v>0</v>
      </c>
      <c r="G239" s="45">
        <v>0</v>
      </c>
      <c r="H239" s="45">
        <v>0</v>
      </c>
      <c r="I239" s="45">
        <v>198</v>
      </c>
      <c r="J239" s="85">
        <f t="shared" si="12"/>
        <v>198</v>
      </c>
      <c r="K239" s="45">
        <v>34</v>
      </c>
      <c r="L239" s="85">
        <f t="shared" si="13"/>
        <v>232</v>
      </c>
      <c r="M239" s="45"/>
      <c r="N239" s="45">
        <v>84</v>
      </c>
      <c r="O239" s="45">
        <v>18</v>
      </c>
      <c r="P239" s="45">
        <v>0</v>
      </c>
      <c r="Q239" s="45">
        <v>0</v>
      </c>
      <c r="R239" s="45">
        <v>73</v>
      </c>
      <c r="S239" s="85">
        <f t="shared" si="14"/>
        <v>175</v>
      </c>
      <c r="T239" s="45">
        <v>0</v>
      </c>
      <c r="U239" s="85">
        <f t="shared" si="15"/>
        <v>175</v>
      </c>
      <c r="V239" s="45"/>
    </row>
    <row r="240" spans="1:22" ht="14.25" customHeight="1" x14ac:dyDescent="0.3">
      <c r="A240" s="84" t="s">
        <v>686</v>
      </c>
      <c r="B240" s="84" t="s">
        <v>687</v>
      </c>
      <c r="C240" s="84" t="s">
        <v>236</v>
      </c>
      <c r="D240" s="45">
        <v>37</v>
      </c>
      <c r="E240" s="45">
        <v>50</v>
      </c>
      <c r="F240" s="45">
        <v>0</v>
      </c>
      <c r="G240" s="45">
        <v>0</v>
      </c>
      <c r="H240" s="45">
        <v>142</v>
      </c>
      <c r="I240" s="45">
        <v>0</v>
      </c>
      <c r="J240" s="85">
        <f t="shared" si="12"/>
        <v>229</v>
      </c>
      <c r="K240" s="45">
        <v>0</v>
      </c>
      <c r="L240" s="85">
        <f t="shared" si="13"/>
        <v>229</v>
      </c>
      <c r="M240" s="45"/>
      <c r="N240" s="45">
        <v>0</v>
      </c>
      <c r="O240" s="45">
        <v>0</v>
      </c>
      <c r="P240" s="45">
        <v>0</v>
      </c>
      <c r="Q240" s="45">
        <v>0</v>
      </c>
      <c r="R240" s="45">
        <v>5</v>
      </c>
      <c r="S240" s="85">
        <f t="shared" si="14"/>
        <v>5</v>
      </c>
      <c r="T240" s="45">
        <v>125</v>
      </c>
      <c r="U240" s="85">
        <f t="shared" si="15"/>
        <v>130</v>
      </c>
      <c r="V240" s="45"/>
    </row>
    <row r="241" spans="1:22" ht="14.25" customHeight="1" x14ac:dyDescent="0.3">
      <c r="A241" s="84" t="s">
        <v>688</v>
      </c>
      <c r="B241" s="84" t="s">
        <v>689</v>
      </c>
      <c r="C241" s="84" t="s">
        <v>224</v>
      </c>
      <c r="D241" s="45">
        <v>0</v>
      </c>
      <c r="E241" s="45">
        <v>0</v>
      </c>
      <c r="F241" s="45">
        <v>0</v>
      </c>
      <c r="G241" s="45">
        <v>0</v>
      </c>
      <c r="H241" s="45">
        <v>8</v>
      </c>
      <c r="I241" s="45">
        <v>51</v>
      </c>
      <c r="J241" s="85">
        <f t="shared" si="12"/>
        <v>59</v>
      </c>
      <c r="K241" s="45">
        <v>20</v>
      </c>
      <c r="L241" s="85">
        <f t="shared" si="13"/>
        <v>79</v>
      </c>
      <c r="M241" s="45"/>
      <c r="N241" s="45">
        <v>0</v>
      </c>
      <c r="O241" s="45">
        <v>0</v>
      </c>
      <c r="P241" s="45">
        <v>0</v>
      </c>
      <c r="Q241" s="45">
        <v>0</v>
      </c>
      <c r="R241" s="45">
        <v>2</v>
      </c>
      <c r="S241" s="85">
        <f t="shared" si="14"/>
        <v>2</v>
      </c>
      <c r="T241" s="45">
        <v>0</v>
      </c>
      <c r="U241" s="85">
        <f t="shared" si="15"/>
        <v>2</v>
      </c>
      <c r="V241" s="45"/>
    </row>
    <row r="242" spans="1:22" ht="14.25" customHeight="1" x14ac:dyDescent="0.3">
      <c r="A242" s="84" t="s">
        <v>690</v>
      </c>
      <c r="B242" s="84" t="s">
        <v>691</v>
      </c>
      <c r="C242" s="84" t="s">
        <v>248</v>
      </c>
      <c r="D242" s="45">
        <v>0</v>
      </c>
      <c r="E242" s="45">
        <v>0</v>
      </c>
      <c r="F242" s="45">
        <v>0</v>
      </c>
      <c r="G242" s="45">
        <v>0</v>
      </c>
      <c r="H242" s="45">
        <v>0</v>
      </c>
      <c r="I242" s="45">
        <v>14</v>
      </c>
      <c r="J242" s="85">
        <f t="shared" si="12"/>
        <v>14</v>
      </c>
      <c r="K242" s="45">
        <v>0</v>
      </c>
      <c r="L242" s="85">
        <f t="shared" si="13"/>
        <v>14</v>
      </c>
      <c r="M242" s="45"/>
      <c r="N242" s="45">
        <v>37</v>
      </c>
      <c r="O242" s="45">
        <v>3</v>
      </c>
      <c r="P242" s="45">
        <v>0</v>
      </c>
      <c r="Q242" s="45">
        <v>0</v>
      </c>
      <c r="R242" s="45">
        <v>29</v>
      </c>
      <c r="S242" s="85">
        <f t="shared" si="14"/>
        <v>69</v>
      </c>
      <c r="T242" s="45">
        <v>25</v>
      </c>
      <c r="U242" s="85">
        <f t="shared" si="15"/>
        <v>94</v>
      </c>
      <c r="V242" s="45"/>
    </row>
    <row r="243" spans="1:22" ht="14.25" customHeight="1" x14ac:dyDescent="0.3">
      <c r="A243" s="84" t="s">
        <v>692</v>
      </c>
      <c r="B243" s="84" t="s">
        <v>693</v>
      </c>
      <c r="C243" s="84" t="s">
        <v>258</v>
      </c>
      <c r="D243" s="45">
        <v>0</v>
      </c>
      <c r="E243" s="45">
        <v>12</v>
      </c>
      <c r="F243" s="45">
        <v>0</v>
      </c>
      <c r="G243" s="45">
        <v>0</v>
      </c>
      <c r="H243" s="45">
        <v>10</v>
      </c>
      <c r="I243" s="45">
        <v>16</v>
      </c>
      <c r="J243" s="85">
        <f t="shared" si="12"/>
        <v>38</v>
      </c>
      <c r="K243" s="45">
        <v>0</v>
      </c>
      <c r="L243" s="85">
        <f t="shared" si="13"/>
        <v>38</v>
      </c>
      <c r="M243" s="45"/>
      <c r="N243" s="45">
        <v>76</v>
      </c>
      <c r="O243" s="45">
        <v>0</v>
      </c>
      <c r="P243" s="45">
        <v>0</v>
      </c>
      <c r="Q243" s="45">
        <v>31</v>
      </c>
      <c r="R243" s="45">
        <v>81</v>
      </c>
      <c r="S243" s="85">
        <f t="shared" si="14"/>
        <v>188</v>
      </c>
      <c r="T243" s="45">
        <v>23</v>
      </c>
      <c r="U243" s="85">
        <f t="shared" si="15"/>
        <v>211</v>
      </c>
      <c r="V243" s="45"/>
    </row>
    <row r="244" spans="1:22" ht="14.25" customHeight="1" x14ac:dyDescent="0.3">
      <c r="A244" s="84" t="s">
        <v>694</v>
      </c>
      <c r="B244" s="84" t="s">
        <v>695</v>
      </c>
      <c r="C244" s="84" t="s">
        <v>227</v>
      </c>
      <c r="D244" s="45">
        <v>0</v>
      </c>
      <c r="E244" s="45">
        <v>19</v>
      </c>
      <c r="F244" s="45">
        <v>0</v>
      </c>
      <c r="G244" s="45">
        <v>0</v>
      </c>
      <c r="H244" s="45">
        <v>6</v>
      </c>
      <c r="I244" s="45">
        <v>68</v>
      </c>
      <c r="J244" s="85">
        <f t="shared" si="12"/>
        <v>93</v>
      </c>
      <c r="K244" s="45">
        <v>0</v>
      </c>
      <c r="L244" s="85">
        <f t="shared" si="13"/>
        <v>93</v>
      </c>
      <c r="M244" s="45"/>
      <c r="N244" s="45">
        <v>62</v>
      </c>
      <c r="O244" s="45">
        <v>71</v>
      </c>
      <c r="P244" s="45">
        <v>0</v>
      </c>
      <c r="Q244" s="45">
        <v>0</v>
      </c>
      <c r="R244" s="45">
        <v>17</v>
      </c>
      <c r="S244" s="85">
        <f t="shared" si="14"/>
        <v>150</v>
      </c>
      <c r="T244" s="45">
        <v>0</v>
      </c>
      <c r="U244" s="85">
        <f t="shared" si="15"/>
        <v>150</v>
      </c>
      <c r="V244" s="45"/>
    </row>
    <row r="245" spans="1:22" ht="14.25" customHeight="1" x14ac:dyDescent="0.3">
      <c r="A245" s="84" t="s">
        <v>696</v>
      </c>
      <c r="B245" s="84" t="s">
        <v>697</v>
      </c>
      <c r="C245" s="84" t="s">
        <v>227</v>
      </c>
      <c r="D245" s="45">
        <v>0</v>
      </c>
      <c r="E245" s="45">
        <v>6</v>
      </c>
      <c r="F245" s="45">
        <v>0</v>
      </c>
      <c r="G245" s="45">
        <v>0</v>
      </c>
      <c r="H245" s="45">
        <v>0</v>
      </c>
      <c r="I245" s="45">
        <v>380</v>
      </c>
      <c r="J245" s="85">
        <f t="shared" si="12"/>
        <v>386</v>
      </c>
      <c r="K245" s="45">
        <v>0</v>
      </c>
      <c r="L245" s="85">
        <f t="shared" si="13"/>
        <v>386</v>
      </c>
      <c r="M245" s="45"/>
      <c r="N245" s="45">
        <v>48</v>
      </c>
      <c r="O245" s="45">
        <v>23</v>
      </c>
      <c r="P245" s="45">
        <v>0</v>
      </c>
      <c r="Q245" s="45">
        <v>0</v>
      </c>
      <c r="R245" s="45">
        <v>96</v>
      </c>
      <c r="S245" s="85">
        <f t="shared" si="14"/>
        <v>167</v>
      </c>
      <c r="T245" s="45">
        <v>102</v>
      </c>
      <c r="U245" s="85">
        <f t="shared" si="15"/>
        <v>269</v>
      </c>
      <c r="V245" s="45"/>
    </row>
    <row r="246" spans="1:22" ht="14.25" customHeight="1" x14ac:dyDescent="0.3">
      <c r="A246" s="84" t="s">
        <v>698</v>
      </c>
      <c r="B246" s="84" t="s">
        <v>699</v>
      </c>
      <c r="C246" s="84" t="s">
        <v>224</v>
      </c>
      <c r="D246" s="45">
        <v>0</v>
      </c>
      <c r="E246" s="45">
        <v>49</v>
      </c>
      <c r="F246" s="45">
        <v>0</v>
      </c>
      <c r="G246" s="45">
        <v>0</v>
      </c>
      <c r="H246" s="45">
        <v>0</v>
      </c>
      <c r="I246" s="45">
        <v>27</v>
      </c>
      <c r="J246" s="85">
        <f t="shared" si="12"/>
        <v>76</v>
      </c>
      <c r="K246" s="45">
        <v>0</v>
      </c>
      <c r="L246" s="85">
        <f t="shared" si="13"/>
        <v>76</v>
      </c>
      <c r="M246" s="45"/>
      <c r="N246" s="45">
        <v>0</v>
      </c>
      <c r="O246" s="45">
        <v>87</v>
      </c>
      <c r="P246" s="45">
        <v>0</v>
      </c>
      <c r="Q246" s="45">
        <v>0</v>
      </c>
      <c r="R246" s="45">
        <v>25</v>
      </c>
      <c r="S246" s="85">
        <f t="shared" si="14"/>
        <v>112</v>
      </c>
      <c r="T246" s="45">
        <v>0</v>
      </c>
      <c r="U246" s="85">
        <f t="shared" si="15"/>
        <v>112</v>
      </c>
      <c r="V246" s="45"/>
    </row>
    <row r="247" spans="1:22" ht="14.25" customHeight="1" x14ac:dyDescent="0.3">
      <c r="A247" s="84" t="s">
        <v>700</v>
      </c>
      <c r="B247" s="84" t="s">
        <v>701</v>
      </c>
      <c r="C247" s="84" t="s">
        <v>236</v>
      </c>
      <c r="D247" s="45">
        <v>9</v>
      </c>
      <c r="E247" s="45">
        <v>11</v>
      </c>
      <c r="F247" s="45">
        <v>0</v>
      </c>
      <c r="G247" s="45">
        <v>0</v>
      </c>
      <c r="H247" s="45">
        <v>16</v>
      </c>
      <c r="I247" s="45">
        <v>185</v>
      </c>
      <c r="J247" s="85">
        <f t="shared" si="12"/>
        <v>221</v>
      </c>
      <c r="K247" s="45">
        <v>14</v>
      </c>
      <c r="L247" s="85">
        <f t="shared" si="13"/>
        <v>235</v>
      </c>
      <c r="M247" s="45"/>
      <c r="N247" s="45">
        <v>71</v>
      </c>
      <c r="O247" s="45">
        <v>0</v>
      </c>
      <c r="P247" s="45">
        <v>0</v>
      </c>
      <c r="Q247" s="45">
        <v>0</v>
      </c>
      <c r="R247" s="45">
        <v>45</v>
      </c>
      <c r="S247" s="85">
        <f t="shared" si="14"/>
        <v>116</v>
      </c>
      <c r="T247" s="45">
        <v>0</v>
      </c>
      <c r="U247" s="85">
        <f t="shared" si="15"/>
        <v>116</v>
      </c>
      <c r="V247" s="45"/>
    </row>
    <row r="248" spans="1:22" ht="14.25" customHeight="1" x14ac:dyDescent="0.3">
      <c r="A248" s="84" t="s">
        <v>702</v>
      </c>
      <c r="B248" s="84" t="s">
        <v>703</v>
      </c>
      <c r="C248" s="17" t="s">
        <v>258</v>
      </c>
      <c r="D248" s="45">
        <v>8</v>
      </c>
      <c r="E248" s="45">
        <v>15</v>
      </c>
      <c r="F248" s="45">
        <v>0</v>
      </c>
      <c r="G248" s="45">
        <v>6</v>
      </c>
      <c r="H248" s="45">
        <v>18</v>
      </c>
      <c r="I248" s="45">
        <v>0</v>
      </c>
      <c r="J248" s="85">
        <f t="shared" si="12"/>
        <v>47</v>
      </c>
      <c r="K248" s="45">
        <v>27</v>
      </c>
      <c r="L248" s="85">
        <f t="shared" si="13"/>
        <v>74</v>
      </c>
      <c r="M248" s="45"/>
      <c r="N248" s="45">
        <v>23</v>
      </c>
      <c r="O248" s="45">
        <v>9</v>
      </c>
      <c r="P248" s="45">
        <v>0</v>
      </c>
      <c r="Q248" s="45">
        <v>12</v>
      </c>
      <c r="R248" s="45">
        <v>41</v>
      </c>
      <c r="S248" s="85">
        <f t="shared" si="14"/>
        <v>85</v>
      </c>
      <c r="T248" s="45">
        <v>51</v>
      </c>
      <c r="U248" s="85">
        <f t="shared" si="15"/>
        <v>136</v>
      </c>
      <c r="V248" s="45"/>
    </row>
    <row r="249" spans="1:22" ht="14.25" customHeight="1" x14ac:dyDescent="0.3">
      <c r="A249" s="84" t="s">
        <v>704</v>
      </c>
      <c r="B249" s="84" t="s">
        <v>705</v>
      </c>
      <c r="C249" s="84" t="s">
        <v>258</v>
      </c>
      <c r="D249" s="45">
        <v>26</v>
      </c>
      <c r="E249" s="45">
        <v>63</v>
      </c>
      <c r="F249" s="45">
        <v>0</v>
      </c>
      <c r="G249" s="45">
        <v>16</v>
      </c>
      <c r="H249" s="45">
        <v>2</v>
      </c>
      <c r="I249" s="45">
        <v>103</v>
      </c>
      <c r="J249" s="85">
        <f t="shared" si="12"/>
        <v>210</v>
      </c>
      <c r="K249" s="45">
        <v>0</v>
      </c>
      <c r="L249" s="85">
        <f t="shared" si="13"/>
        <v>210</v>
      </c>
      <c r="M249" s="45"/>
      <c r="N249" s="45">
        <v>277</v>
      </c>
      <c r="O249" s="45">
        <v>10</v>
      </c>
      <c r="P249" s="45">
        <v>0</v>
      </c>
      <c r="Q249" s="45">
        <v>47</v>
      </c>
      <c r="R249" s="45">
        <v>84</v>
      </c>
      <c r="S249" s="85">
        <f t="shared" si="14"/>
        <v>418</v>
      </c>
      <c r="T249" s="45">
        <v>12</v>
      </c>
      <c r="U249" s="85">
        <f t="shared" si="15"/>
        <v>430</v>
      </c>
      <c r="V249" s="45"/>
    </row>
    <row r="250" spans="1:22" ht="14.25" customHeight="1" x14ac:dyDescent="0.3">
      <c r="A250" s="84" t="s">
        <v>706</v>
      </c>
      <c r="B250" s="84" t="s">
        <v>707</v>
      </c>
      <c r="C250" s="84" t="s">
        <v>248</v>
      </c>
      <c r="D250" s="45">
        <v>0</v>
      </c>
      <c r="E250" s="45">
        <v>0</v>
      </c>
      <c r="F250" s="45">
        <v>0</v>
      </c>
      <c r="G250" s="45">
        <v>0</v>
      </c>
      <c r="H250" s="45">
        <v>0</v>
      </c>
      <c r="I250" s="45">
        <v>112</v>
      </c>
      <c r="J250" s="85">
        <f t="shared" si="12"/>
        <v>112</v>
      </c>
      <c r="K250" s="45">
        <v>0</v>
      </c>
      <c r="L250" s="85">
        <f t="shared" si="13"/>
        <v>112</v>
      </c>
      <c r="M250" s="45"/>
      <c r="N250" s="45">
        <v>3</v>
      </c>
      <c r="O250" s="45">
        <v>10</v>
      </c>
      <c r="P250" s="45">
        <v>19</v>
      </c>
      <c r="Q250" s="45">
        <v>0</v>
      </c>
      <c r="R250" s="45">
        <v>48</v>
      </c>
      <c r="S250" s="85">
        <f t="shared" si="14"/>
        <v>80</v>
      </c>
      <c r="T250" s="45">
        <v>59</v>
      </c>
      <c r="U250" s="85">
        <f t="shared" si="15"/>
        <v>139</v>
      </c>
      <c r="V250" s="45"/>
    </row>
    <row r="251" spans="1:22" ht="14.25" customHeight="1" x14ac:dyDescent="0.3">
      <c r="A251" s="84" t="s">
        <v>708</v>
      </c>
      <c r="B251" s="84" t="s">
        <v>709</v>
      </c>
      <c r="C251" s="84" t="s">
        <v>224</v>
      </c>
      <c r="D251" s="45">
        <v>0</v>
      </c>
      <c r="E251" s="45">
        <v>0</v>
      </c>
      <c r="F251" s="45">
        <v>0</v>
      </c>
      <c r="G251" s="45">
        <v>0</v>
      </c>
      <c r="H251" s="45">
        <v>14</v>
      </c>
      <c r="I251" s="45">
        <v>97</v>
      </c>
      <c r="J251" s="85">
        <f t="shared" si="12"/>
        <v>111</v>
      </c>
      <c r="K251" s="45">
        <v>0</v>
      </c>
      <c r="L251" s="85">
        <f t="shared" si="13"/>
        <v>111</v>
      </c>
      <c r="M251" s="45"/>
      <c r="N251" s="45">
        <v>6</v>
      </c>
      <c r="O251" s="45">
        <v>62</v>
      </c>
      <c r="P251" s="45">
        <v>0</v>
      </c>
      <c r="Q251" s="45">
        <v>0</v>
      </c>
      <c r="R251" s="45">
        <v>129</v>
      </c>
      <c r="S251" s="85">
        <f t="shared" si="14"/>
        <v>197</v>
      </c>
      <c r="T251" s="45">
        <v>0</v>
      </c>
      <c r="U251" s="85">
        <f t="shared" si="15"/>
        <v>197</v>
      </c>
      <c r="V251" s="45"/>
    </row>
    <row r="252" spans="1:22" ht="14.25" customHeight="1" x14ac:dyDescent="0.3">
      <c r="A252" s="84" t="s">
        <v>710</v>
      </c>
      <c r="B252" s="84" t="s">
        <v>711</v>
      </c>
      <c r="C252" s="84" t="s">
        <v>258</v>
      </c>
      <c r="D252" s="45">
        <v>97</v>
      </c>
      <c r="E252" s="45">
        <v>0</v>
      </c>
      <c r="F252" s="45">
        <v>0</v>
      </c>
      <c r="G252" s="45">
        <v>0</v>
      </c>
      <c r="H252" s="45">
        <v>6</v>
      </c>
      <c r="I252" s="45">
        <v>74</v>
      </c>
      <c r="J252" s="85">
        <f t="shared" si="12"/>
        <v>177</v>
      </c>
      <c r="K252" s="45">
        <v>26</v>
      </c>
      <c r="L252" s="85">
        <f t="shared" si="13"/>
        <v>203</v>
      </c>
      <c r="M252" s="45"/>
      <c r="N252" s="45">
        <v>126</v>
      </c>
      <c r="O252" s="45">
        <v>0</v>
      </c>
      <c r="P252" s="45">
        <v>0</v>
      </c>
      <c r="Q252" s="45">
        <v>13</v>
      </c>
      <c r="R252" s="45">
        <v>0</v>
      </c>
      <c r="S252" s="85">
        <f t="shared" si="14"/>
        <v>139</v>
      </c>
      <c r="T252" s="45">
        <v>19</v>
      </c>
      <c r="U252" s="85">
        <f t="shared" si="15"/>
        <v>158</v>
      </c>
      <c r="V252" s="45"/>
    </row>
    <row r="253" spans="1:22" ht="14.25" customHeight="1" x14ac:dyDescent="0.3">
      <c r="A253" s="84" t="s">
        <v>712</v>
      </c>
      <c r="B253" s="84" t="s">
        <v>713</v>
      </c>
      <c r="C253" s="84" t="s">
        <v>224</v>
      </c>
      <c r="D253" s="45">
        <v>0</v>
      </c>
      <c r="E253" s="45">
        <v>0</v>
      </c>
      <c r="F253" s="45">
        <v>0</v>
      </c>
      <c r="G253" s="45">
        <v>0</v>
      </c>
      <c r="H253" s="45">
        <v>0</v>
      </c>
      <c r="I253" s="45">
        <v>0</v>
      </c>
      <c r="J253" s="85">
        <f t="shared" si="12"/>
        <v>0</v>
      </c>
      <c r="K253" s="45">
        <v>0</v>
      </c>
      <c r="L253" s="85">
        <f t="shared" si="13"/>
        <v>0</v>
      </c>
      <c r="M253" s="45"/>
      <c r="N253" s="45">
        <v>0</v>
      </c>
      <c r="O253" s="45">
        <v>0</v>
      </c>
      <c r="P253" s="45">
        <v>0</v>
      </c>
      <c r="Q253" s="45">
        <v>0</v>
      </c>
      <c r="R253" s="45">
        <v>16</v>
      </c>
      <c r="S253" s="85">
        <f t="shared" si="14"/>
        <v>16</v>
      </c>
      <c r="T253" s="45">
        <v>0</v>
      </c>
      <c r="U253" s="85">
        <f t="shared" si="15"/>
        <v>16</v>
      </c>
      <c r="V253" s="45"/>
    </row>
    <row r="254" spans="1:22" ht="14.25" customHeight="1" x14ac:dyDescent="0.3">
      <c r="A254" s="84" t="s">
        <v>714</v>
      </c>
      <c r="B254" s="84" t="s">
        <v>715</v>
      </c>
      <c r="C254" s="84" t="s">
        <v>224</v>
      </c>
      <c r="D254" s="45">
        <v>0</v>
      </c>
      <c r="E254" s="45">
        <v>49</v>
      </c>
      <c r="F254" s="45">
        <v>0</v>
      </c>
      <c r="G254" s="45">
        <v>0</v>
      </c>
      <c r="H254" s="45">
        <v>15</v>
      </c>
      <c r="I254" s="45">
        <v>0</v>
      </c>
      <c r="J254" s="85">
        <f t="shared" si="12"/>
        <v>64</v>
      </c>
      <c r="K254" s="45">
        <v>0</v>
      </c>
      <c r="L254" s="85">
        <f t="shared" si="13"/>
        <v>64</v>
      </c>
      <c r="M254" s="45"/>
      <c r="N254" s="45">
        <v>0</v>
      </c>
      <c r="O254" s="45">
        <v>48</v>
      </c>
      <c r="P254" s="45">
        <v>0</v>
      </c>
      <c r="Q254" s="45">
        <v>0</v>
      </c>
      <c r="R254" s="45">
        <v>19</v>
      </c>
      <c r="S254" s="85">
        <f t="shared" si="14"/>
        <v>67</v>
      </c>
      <c r="T254" s="45">
        <v>0</v>
      </c>
      <c r="U254" s="85">
        <f t="shared" si="15"/>
        <v>67</v>
      </c>
      <c r="V254" s="45"/>
    </row>
    <row r="255" spans="1:22" ht="14.25" customHeight="1" x14ac:dyDescent="0.3">
      <c r="A255" s="84" t="s">
        <v>716</v>
      </c>
      <c r="B255" s="84" t="s">
        <v>717</v>
      </c>
      <c r="C255" s="84" t="s">
        <v>253</v>
      </c>
      <c r="D255" s="45">
        <v>62</v>
      </c>
      <c r="E255" s="45">
        <v>131</v>
      </c>
      <c r="F255" s="45">
        <v>0</v>
      </c>
      <c r="G255" s="45">
        <v>0</v>
      </c>
      <c r="H255" s="45">
        <v>0</v>
      </c>
      <c r="I255" s="45">
        <v>19</v>
      </c>
      <c r="J255" s="85">
        <f t="shared" si="12"/>
        <v>212</v>
      </c>
      <c r="K255" s="45">
        <v>0</v>
      </c>
      <c r="L255" s="85">
        <f t="shared" si="13"/>
        <v>212</v>
      </c>
      <c r="M255" s="45"/>
      <c r="N255" s="45">
        <v>184</v>
      </c>
      <c r="O255" s="45">
        <v>0</v>
      </c>
      <c r="P255" s="45">
        <v>0</v>
      </c>
      <c r="Q255" s="45">
        <v>0</v>
      </c>
      <c r="R255" s="45">
        <v>34</v>
      </c>
      <c r="S255" s="85">
        <f t="shared" si="14"/>
        <v>218</v>
      </c>
      <c r="T255" s="45">
        <v>0</v>
      </c>
      <c r="U255" s="85">
        <f t="shared" si="15"/>
        <v>218</v>
      </c>
      <c r="V255" s="45"/>
    </row>
    <row r="256" spans="1:22" ht="14.25" customHeight="1" x14ac:dyDescent="0.3">
      <c r="A256" s="84" t="s">
        <v>718</v>
      </c>
      <c r="B256" s="84" t="s">
        <v>719</v>
      </c>
      <c r="C256" s="84" t="s">
        <v>253</v>
      </c>
      <c r="D256" s="45">
        <v>0</v>
      </c>
      <c r="E256" s="45">
        <v>0</v>
      </c>
      <c r="F256" s="45">
        <v>0</v>
      </c>
      <c r="G256" s="45">
        <v>0</v>
      </c>
      <c r="H256" s="45">
        <v>1</v>
      </c>
      <c r="I256" s="45">
        <v>0</v>
      </c>
      <c r="J256" s="85">
        <f t="shared" si="12"/>
        <v>1</v>
      </c>
      <c r="K256" s="45">
        <v>5</v>
      </c>
      <c r="L256" s="85">
        <f t="shared" si="13"/>
        <v>6</v>
      </c>
      <c r="M256" s="45"/>
      <c r="N256" s="45">
        <v>26</v>
      </c>
      <c r="O256" s="45">
        <v>38</v>
      </c>
      <c r="P256" s="45">
        <v>0</v>
      </c>
      <c r="Q256" s="45">
        <v>8</v>
      </c>
      <c r="R256" s="45">
        <v>49</v>
      </c>
      <c r="S256" s="85">
        <f t="shared" si="14"/>
        <v>121</v>
      </c>
      <c r="T256" s="45">
        <v>5</v>
      </c>
      <c r="U256" s="85">
        <f t="shared" si="15"/>
        <v>126</v>
      </c>
      <c r="V256" s="45"/>
    </row>
    <row r="257" spans="1:22" ht="14.25" customHeight="1" x14ac:dyDescent="0.3">
      <c r="A257" s="84" t="s">
        <v>720</v>
      </c>
      <c r="B257" s="84" t="s">
        <v>721</v>
      </c>
      <c r="C257" s="84" t="s">
        <v>224</v>
      </c>
      <c r="D257" s="45">
        <v>16</v>
      </c>
      <c r="E257" s="45">
        <v>0</v>
      </c>
      <c r="F257" s="45">
        <v>0</v>
      </c>
      <c r="G257" s="45">
        <v>0</v>
      </c>
      <c r="H257" s="45">
        <v>0</v>
      </c>
      <c r="I257" s="45">
        <v>0</v>
      </c>
      <c r="J257" s="85">
        <f t="shared" si="12"/>
        <v>16</v>
      </c>
      <c r="K257" s="45">
        <v>0</v>
      </c>
      <c r="L257" s="85">
        <f t="shared" si="13"/>
        <v>16</v>
      </c>
      <c r="M257" s="45"/>
      <c r="N257" s="45">
        <v>0</v>
      </c>
      <c r="O257" s="45">
        <v>0</v>
      </c>
      <c r="P257" s="45">
        <v>0</v>
      </c>
      <c r="Q257" s="45">
        <v>0</v>
      </c>
      <c r="R257" s="45">
        <v>5</v>
      </c>
      <c r="S257" s="85">
        <f t="shared" si="14"/>
        <v>5</v>
      </c>
      <c r="T257" s="45">
        <v>0</v>
      </c>
      <c r="U257" s="85">
        <f t="shared" si="15"/>
        <v>5</v>
      </c>
      <c r="V257" s="45"/>
    </row>
    <row r="258" spans="1:22" ht="14.25" customHeight="1" x14ac:dyDescent="0.3">
      <c r="A258" s="84" t="s">
        <v>722</v>
      </c>
      <c r="B258" s="84" t="s">
        <v>723</v>
      </c>
      <c r="C258" s="84" t="s">
        <v>253</v>
      </c>
      <c r="D258" s="45">
        <v>0</v>
      </c>
      <c r="E258" s="45">
        <v>0</v>
      </c>
      <c r="F258" s="45">
        <v>0</v>
      </c>
      <c r="G258" s="45">
        <v>0</v>
      </c>
      <c r="H258" s="45">
        <v>11</v>
      </c>
      <c r="I258" s="45">
        <v>143</v>
      </c>
      <c r="J258" s="85">
        <f t="shared" si="12"/>
        <v>154</v>
      </c>
      <c r="K258" s="45">
        <v>0</v>
      </c>
      <c r="L258" s="85">
        <f t="shared" si="13"/>
        <v>154</v>
      </c>
      <c r="M258" s="45"/>
      <c r="N258" s="45">
        <v>17</v>
      </c>
      <c r="O258" s="45">
        <v>0</v>
      </c>
      <c r="P258" s="45">
        <v>0</v>
      </c>
      <c r="Q258" s="45">
        <v>0</v>
      </c>
      <c r="R258" s="45">
        <v>27</v>
      </c>
      <c r="S258" s="85">
        <f t="shared" si="14"/>
        <v>44</v>
      </c>
      <c r="T258" s="45">
        <v>0</v>
      </c>
      <c r="U258" s="85">
        <f t="shared" si="15"/>
        <v>44</v>
      </c>
      <c r="V258" s="45"/>
    </row>
    <row r="259" spans="1:22" ht="14.25" customHeight="1" x14ac:dyDescent="0.3">
      <c r="A259" s="84" t="s">
        <v>724</v>
      </c>
      <c r="B259" s="84" t="s">
        <v>725</v>
      </c>
      <c r="C259" s="84" t="s">
        <v>258</v>
      </c>
      <c r="D259" s="45">
        <v>43</v>
      </c>
      <c r="E259" s="45">
        <v>0</v>
      </c>
      <c r="F259" s="45">
        <v>0</v>
      </c>
      <c r="G259" s="45">
        <v>42</v>
      </c>
      <c r="H259" s="45">
        <v>5</v>
      </c>
      <c r="I259" s="45">
        <v>81</v>
      </c>
      <c r="J259" s="85">
        <f t="shared" si="12"/>
        <v>171</v>
      </c>
      <c r="K259" s="45">
        <v>11</v>
      </c>
      <c r="L259" s="85">
        <f t="shared" si="13"/>
        <v>182</v>
      </c>
      <c r="M259" s="45"/>
      <c r="N259" s="45">
        <v>123</v>
      </c>
      <c r="O259" s="45">
        <v>0</v>
      </c>
      <c r="P259" s="45">
        <v>0</v>
      </c>
      <c r="Q259" s="45">
        <v>131</v>
      </c>
      <c r="R259" s="45">
        <v>8</v>
      </c>
      <c r="S259" s="85">
        <f t="shared" si="14"/>
        <v>262</v>
      </c>
      <c r="T259" s="45">
        <v>14</v>
      </c>
      <c r="U259" s="85">
        <f t="shared" si="15"/>
        <v>276</v>
      </c>
      <c r="V259" s="45"/>
    </row>
    <row r="260" spans="1:22" ht="14.25" customHeight="1" x14ac:dyDescent="0.3">
      <c r="A260" s="84" t="s">
        <v>726</v>
      </c>
      <c r="B260" s="84" t="s">
        <v>727</v>
      </c>
      <c r="C260" s="84" t="s">
        <v>253</v>
      </c>
      <c r="D260" s="45">
        <v>0</v>
      </c>
      <c r="E260" s="45">
        <v>0</v>
      </c>
      <c r="F260" s="45">
        <v>0</v>
      </c>
      <c r="G260" s="45">
        <v>0</v>
      </c>
      <c r="H260" s="45">
        <v>0</v>
      </c>
      <c r="I260" s="45">
        <v>46</v>
      </c>
      <c r="J260" s="85">
        <f t="shared" si="12"/>
        <v>46</v>
      </c>
      <c r="K260" s="45">
        <v>0</v>
      </c>
      <c r="L260" s="85">
        <f t="shared" si="13"/>
        <v>46</v>
      </c>
      <c r="M260" s="45"/>
      <c r="N260" s="45">
        <v>16</v>
      </c>
      <c r="O260" s="45">
        <v>35</v>
      </c>
      <c r="P260" s="45">
        <v>0</v>
      </c>
      <c r="Q260" s="45">
        <v>6</v>
      </c>
      <c r="R260" s="45">
        <v>67</v>
      </c>
      <c r="S260" s="85">
        <f t="shared" si="14"/>
        <v>124</v>
      </c>
      <c r="T260" s="45">
        <v>76</v>
      </c>
      <c r="U260" s="85">
        <f t="shared" si="15"/>
        <v>200</v>
      </c>
      <c r="V260" s="45"/>
    </row>
    <row r="261" spans="1:22" ht="14.25" customHeight="1" x14ac:dyDescent="0.3">
      <c r="A261" s="84" t="s">
        <v>728</v>
      </c>
      <c r="B261" s="84" t="s">
        <v>729</v>
      </c>
      <c r="C261" s="84" t="s">
        <v>239</v>
      </c>
      <c r="D261" s="45">
        <v>6</v>
      </c>
      <c r="E261" s="45">
        <v>0</v>
      </c>
      <c r="F261" s="45">
        <v>0</v>
      </c>
      <c r="G261" s="45">
        <v>0</v>
      </c>
      <c r="H261" s="45">
        <v>4</v>
      </c>
      <c r="I261" s="45">
        <v>0</v>
      </c>
      <c r="J261" s="85">
        <f t="shared" si="12"/>
        <v>10</v>
      </c>
      <c r="K261" s="45">
        <v>15</v>
      </c>
      <c r="L261" s="85">
        <f t="shared" si="13"/>
        <v>25</v>
      </c>
      <c r="M261" s="45"/>
      <c r="N261" s="45">
        <v>2</v>
      </c>
      <c r="O261" s="45">
        <v>19</v>
      </c>
      <c r="P261" s="45">
        <v>0</v>
      </c>
      <c r="Q261" s="45">
        <v>24</v>
      </c>
      <c r="R261" s="45">
        <v>56</v>
      </c>
      <c r="S261" s="85">
        <f t="shared" si="14"/>
        <v>101</v>
      </c>
      <c r="T261" s="45">
        <v>9</v>
      </c>
      <c r="U261" s="85">
        <f t="shared" si="15"/>
        <v>110</v>
      </c>
      <c r="V261" s="45"/>
    </row>
    <row r="262" spans="1:22" ht="14.25" customHeight="1" x14ac:dyDescent="0.3">
      <c r="D262" s="86">
        <f t="shared" ref="D262:L262" si="16">SUM(D12:D261)</f>
        <v>2632</v>
      </c>
      <c r="E262" s="86">
        <f t="shared" si="16"/>
        <v>5680</v>
      </c>
      <c r="F262" s="86">
        <f t="shared" si="16"/>
        <v>139</v>
      </c>
      <c r="G262" s="86">
        <f t="shared" si="16"/>
        <v>366</v>
      </c>
      <c r="H262" s="86">
        <f t="shared" si="16"/>
        <v>2295</v>
      </c>
      <c r="I262" s="86">
        <f t="shared" si="16"/>
        <v>18942</v>
      </c>
      <c r="J262" s="86">
        <f t="shared" si="16"/>
        <v>30054</v>
      </c>
      <c r="K262" s="86">
        <f t="shared" si="16"/>
        <v>8078</v>
      </c>
      <c r="L262" s="86">
        <f t="shared" si="16"/>
        <v>38132</v>
      </c>
      <c r="M262" s="85"/>
      <c r="N262" s="86">
        <f t="shared" ref="N262:U262" si="17">SUM(N12:N261)</f>
        <v>10578</v>
      </c>
      <c r="O262" s="86">
        <f t="shared" si="17"/>
        <v>5732</v>
      </c>
      <c r="P262" s="86">
        <f t="shared" si="17"/>
        <v>213</v>
      </c>
      <c r="Q262" s="86">
        <f t="shared" si="17"/>
        <v>1456</v>
      </c>
      <c r="R262" s="86">
        <f t="shared" si="17"/>
        <v>10214</v>
      </c>
      <c r="S262" s="86">
        <f t="shared" si="17"/>
        <v>28193</v>
      </c>
      <c r="T262" s="86">
        <f t="shared" si="17"/>
        <v>7588</v>
      </c>
      <c r="U262" s="86">
        <f t="shared" si="17"/>
        <v>35781</v>
      </c>
    </row>
    <row r="263" spans="1:22" ht="14.25" customHeight="1" x14ac:dyDescent="0.3">
      <c r="D263" s="85"/>
      <c r="E263" s="85"/>
      <c r="F263" s="85"/>
      <c r="G263" s="85"/>
      <c r="H263" s="85"/>
      <c r="I263" s="85"/>
      <c r="J263" s="85"/>
      <c r="K263" s="85"/>
      <c r="L263" s="85"/>
      <c r="M263" s="85"/>
      <c r="N263" s="85"/>
      <c r="O263" s="85"/>
      <c r="P263" s="85"/>
      <c r="Q263" s="85"/>
      <c r="R263" s="85"/>
      <c r="S263" s="85"/>
      <c r="T263" s="85"/>
      <c r="U263" s="85"/>
    </row>
    <row r="264" spans="1:22" ht="14.25" customHeight="1" x14ac:dyDescent="0.3">
      <c r="A264" s="4" t="s">
        <v>730</v>
      </c>
      <c r="D264" s="43"/>
      <c r="E264" s="85"/>
      <c r="F264" s="85"/>
      <c r="G264" s="85"/>
      <c r="H264" s="85"/>
      <c r="I264" s="85"/>
      <c r="J264" s="85"/>
      <c r="K264" s="85"/>
      <c r="L264" s="85"/>
      <c r="M264" s="85"/>
      <c r="N264" s="43"/>
      <c r="O264" s="85"/>
      <c r="P264" s="85"/>
      <c r="Q264" s="85"/>
      <c r="R264" s="85"/>
      <c r="S264" s="85"/>
      <c r="T264" s="85"/>
      <c r="U264" s="85"/>
    </row>
    <row r="265" spans="1:22" ht="14.25" customHeight="1" x14ac:dyDescent="0.3">
      <c r="A265" t="s">
        <v>731</v>
      </c>
      <c r="B265" s="66" t="s">
        <v>732</v>
      </c>
      <c r="C265" t="s">
        <v>733</v>
      </c>
      <c r="D265" s="45">
        <v>0</v>
      </c>
      <c r="E265" s="45">
        <v>0</v>
      </c>
      <c r="F265" s="45">
        <v>0</v>
      </c>
      <c r="G265" s="43" t="s">
        <v>56</v>
      </c>
      <c r="H265" s="45">
        <v>0</v>
      </c>
      <c r="I265" s="43" t="s">
        <v>56</v>
      </c>
      <c r="J265" s="85">
        <f t="shared" ref="J265:J276" si="18">SUM(D265:I265)</f>
        <v>0</v>
      </c>
      <c r="K265" s="45">
        <v>0</v>
      </c>
      <c r="L265" s="85">
        <f t="shared" ref="L265:L276" si="19">SUM(J265:K265)</f>
        <v>0</v>
      </c>
      <c r="M265" s="45"/>
      <c r="N265" s="45">
        <v>0</v>
      </c>
      <c r="O265" s="45">
        <v>0</v>
      </c>
      <c r="P265" s="45">
        <v>0</v>
      </c>
      <c r="Q265" s="43" t="s">
        <v>56</v>
      </c>
      <c r="R265" s="45">
        <v>0</v>
      </c>
      <c r="S265" s="85">
        <f t="shared" ref="S265:S276" si="20">SUM(N265:R265)</f>
        <v>0</v>
      </c>
      <c r="T265" s="45">
        <v>21</v>
      </c>
      <c r="U265" s="85">
        <f t="shared" ref="U265:U276" si="21">SUM(S265:T265)</f>
        <v>21</v>
      </c>
      <c r="V265" s="45"/>
    </row>
    <row r="266" spans="1:22" ht="14.25" customHeight="1" x14ac:dyDescent="0.3">
      <c r="A266" t="s">
        <v>734</v>
      </c>
      <c r="B266" s="66" t="s">
        <v>735</v>
      </c>
      <c r="C266" t="s">
        <v>733</v>
      </c>
      <c r="D266" s="45">
        <v>0</v>
      </c>
      <c r="E266" s="45">
        <v>0</v>
      </c>
      <c r="F266" s="45">
        <v>0</v>
      </c>
      <c r="G266" s="43" t="s">
        <v>56</v>
      </c>
      <c r="H266" s="45">
        <v>0</v>
      </c>
      <c r="I266" s="43" t="s">
        <v>56</v>
      </c>
      <c r="J266" s="85">
        <f t="shared" si="18"/>
        <v>0</v>
      </c>
      <c r="K266" s="45">
        <v>0</v>
      </c>
      <c r="L266" s="85">
        <f t="shared" si="19"/>
        <v>0</v>
      </c>
      <c r="M266" s="45"/>
      <c r="N266" s="45">
        <v>0</v>
      </c>
      <c r="O266" s="45">
        <v>0</v>
      </c>
      <c r="P266" s="45">
        <v>0</v>
      </c>
      <c r="Q266" s="43" t="s">
        <v>56</v>
      </c>
      <c r="R266" s="45">
        <v>0</v>
      </c>
      <c r="S266" s="85">
        <f t="shared" si="20"/>
        <v>0</v>
      </c>
      <c r="T266" s="45">
        <v>4</v>
      </c>
      <c r="U266" s="85">
        <f t="shared" si="21"/>
        <v>4</v>
      </c>
      <c r="V266" s="45"/>
    </row>
    <row r="267" spans="1:22" ht="14.25" customHeight="1" x14ac:dyDescent="0.3">
      <c r="A267" t="s">
        <v>736</v>
      </c>
      <c r="B267" t="s">
        <v>737</v>
      </c>
      <c r="C267" s="84" t="s">
        <v>733</v>
      </c>
      <c r="D267" s="45">
        <v>0</v>
      </c>
      <c r="E267" s="45">
        <v>0</v>
      </c>
      <c r="F267" s="45">
        <v>0</v>
      </c>
      <c r="G267" s="43" t="s">
        <v>56</v>
      </c>
      <c r="H267" s="45">
        <v>0</v>
      </c>
      <c r="I267" s="43" t="s">
        <v>56</v>
      </c>
      <c r="J267" s="85">
        <f t="shared" si="18"/>
        <v>0</v>
      </c>
      <c r="K267" s="45">
        <v>15</v>
      </c>
      <c r="L267" s="85">
        <f t="shared" si="19"/>
        <v>15</v>
      </c>
      <c r="M267" s="45"/>
      <c r="N267" s="45">
        <v>0</v>
      </c>
      <c r="O267" s="45">
        <v>0</v>
      </c>
      <c r="P267" s="45">
        <v>0</v>
      </c>
      <c r="Q267" s="43" t="s">
        <v>56</v>
      </c>
      <c r="R267" s="45">
        <v>0</v>
      </c>
      <c r="S267" s="85">
        <f t="shared" si="20"/>
        <v>0</v>
      </c>
      <c r="T267" s="45">
        <v>73</v>
      </c>
      <c r="U267" s="85">
        <f t="shared" si="21"/>
        <v>73</v>
      </c>
      <c r="V267" s="45"/>
    </row>
    <row r="268" spans="1:22" ht="14.25" customHeight="1" x14ac:dyDescent="0.3">
      <c r="A268" t="s">
        <v>738</v>
      </c>
      <c r="B268" s="66" t="s">
        <v>739</v>
      </c>
      <c r="C268" t="s">
        <v>733</v>
      </c>
      <c r="D268" s="45">
        <v>0</v>
      </c>
      <c r="E268" s="45">
        <v>0</v>
      </c>
      <c r="F268" s="45">
        <v>0</v>
      </c>
      <c r="G268" s="43" t="s">
        <v>56</v>
      </c>
      <c r="H268" s="45">
        <v>0</v>
      </c>
      <c r="I268" s="43" t="s">
        <v>56</v>
      </c>
      <c r="J268" s="85">
        <f t="shared" si="18"/>
        <v>0</v>
      </c>
      <c r="K268" s="45">
        <v>0</v>
      </c>
      <c r="L268" s="85">
        <f t="shared" si="19"/>
        <v>0</v>
      </c>
      <c r="M268" s="45"/>
      <c r="N268" s="45">
        <v>0</v>
      </c>
      <c r="O268" s="45">
        <v>0</v>
      </c>
      <c r="P268" s="45">
        <v>0</v>
      </c>
      <c r="Q268" s="43" t="s">
        <v>56</v>
      </c>
      <c r="R268" s="45">
        <v>0</v>
      </c>
      <c r="S268" s="85">
        <f t="shared" si="20"/>
        <v>0</v>
      </c>
      <c r="T268" s="45">
        <v>68</v>
      </c>
      <c r="U268" s="85">
        <f t="shared" si="21"/>
        <v>68</v>
      </c>
      <c r="V268" s="45"/>
    </row>
    <row r="269" spans="1:22" ht="14.25" customHeight="1" x14ac:dyDescent="0.3">
      <c r="A269" t="s">
        <v>740</v>
      </c>
      <c r="B269" s="66" t="s">
        <v>741</v>
      </c>
      <c r="C269" t="s">
        <v>733</v>
      </c>
      <c r="D269" s="45">
        <v>0</v>
      </c>
      <c r="E269" s="45">
        <v>0</v>
      </c>
      <c r="F269" s="45">
        <v>0</v>
      </c>
      <c r="G269" s="43" t="s">
        <v>56</v>
      </c>
      <c r="H269" s="45">
        <v>0</v>
      </c>
      <c r="I269" s="43" t="s">
        <v>56</v>
      </c>
      <c r="J269" s="85">
        <f t="shared" si="18"/>
        <v>0</v>
      </c>
      <c r="K269" s="45">
        <v>0</v>
      </c>
      <c r="L269" s="85">
        <f t="shared" si="19"/>
        <v>0</v>
      </c>
      <c r="M269" s="45"/>
      <c r="N269" s="45">
        <v>0</v>
      </c>
      <c r="O269" s="45">
        <v>0</v>
      </c>
      <c r="P269" s="45">
        <v>0</v>
      </c>
      <c r="Q269" s="43" t="s">
        <v>56</v>
      </c>
      <c r="R269" s="45">
        <v>0</v>
      </c>
      <c r="S269" s="85">
        <f t="shared" si="20"/>
        <v>0</v>
      </c>
      <c r="T269" s="45">
        <v>5</v>
      </c>
      <c r="U269" s="85">
        <f t="shared" si="21"/>
        <v>5</v>
      </c>
      <c r="V269" s="45"/>
    </row>
    <row r="270" spans="1:22" ht="14.25" customHeight="1" x14ac:dyDescent="0.3">
      <c r="A270" t="s">
        <v>742</v>
      </c>
      <c r="B270" t="s">
        <v>743</v>
      </c>
      <c r="C270" t="s">
        <v>733</v>
      </c>
      <c r="D270" s="45">
        <v>0</v>
      </c>
      <c r="E270" s="45">
        <v>0</v>
      </c>
      <c r="F270" s="45">
        <v>0</v>
      </c>
      <c r="G270" s="43" t="s">
        <v>56</v>
      </c>
      <c r="H270" s="45">
        <v>0</v>
      </c>
      <c r="I270" s="43" t="s">
        <v>56</v>
      </c>
      <c r="J270" s="85">
        <f t="shared" si="18"/>
        <v>0</v>
      </c>
      <c r="K270" s="45">
        <v>3</v>
      </c>
      <c r="L270" s="85">
        <f t="shared" si="19"/>
        <v>3</v>
      </c>
      <c r="M270" s="45"/>
      <c r="N270" s="45">
        <v>0</v>
      </c>
      <c r="O270" s="45">
        <v>0</v>
      </c>
      <c r="P270" s="45">
        <v>0</v>
      </c>
      <c r="Q270" s="43" t="s">
        <v>56</v>
      </c>
      <c r="R270" s="45">
        <v>0</v>
      </c>
      <c r="S270" s="85">
        <f t="shared" si="20"/>
        <v>0</v>
      </c>
      <c r="T270" s="45">
        <v>0</v>
      </c>
      <c r="U270" s="85">
        <f t="shared" si="21"/>
        <v>0</v>
      </c>
      <c r="V270" s="45"/>
    </row>
    <row r="271" spans="1:22" ht="14.25" customHeight="1" x14ac:dyDescent="0.3">
      <c r="A271" t="s">
        <v>744</v>
      </c>
      <c r="B271" t="s">
        <v>745</v>
      </c>
      <c r="C271" t="s">
        <v>733</v>
      </c>
      <c r="D271" s="45">
        <v>13</v>
      </c>
      <c r="E271" s="45">
        <v>0</v>
      </c>
      <c r="F271" s="45">
        <v>0</v>
      </c>
      <c r="G271" s="43" t="s">
        <v>56</v>
      </c>
      <c r="H271" s="45">
        <v>0</v>
      </c>
      <c r="I271" s="43" t="s">
        <v>56</v>
      </c>
      <c r="J271" s="85">
        <f t="shared" si="18"/>
        <v>13</v>
      </c>
      <c r="K271" s="45">
        <v>63</v>
      </c>
      <c r="L271" s="85">
        <f t="shared" si="19"/>
        <v>76</v>
      </c>
      <c r="M271" s="45"/>
      <c r="N271" s="45">
        <v>0</v>
      </c>
      <c r="O271" s="45">
        <v>0</v>
      </c>
      <c r="P271" s="45">
        <v>0</v>
      </c>
      <c r="Q271" s="43" t="s">
        <v>56</v>
      </c>
      <c r="R271" s="45">
        <v>0</v>
      </c>
      <c r="S271" s="85">
        <f t="shared" si="20"/>
        <v>0</v>
      </c>
      <c r="T271" s="45">
        <v>0</v>
      </c>
      <c r="U271" s="85">
        <f t="shared" si="21"/>
        <v>0</v>
      </c>
      <c r="V271" s="45"/>
    </row>
    <row r="272" spans="1:22" ht="14.25" customHeight="1" x14ac:dyDescent="0.3">
      <c r="A272" t="s">
        <v>746</v>
      </c>
      <c r="B272" t="s">
        <v>747</v>
      </c>
      <c r="C272" t="s">
        <v>733</v>
      </c>
      <c r="D272" s="45">
        <v>20</v>
      </c>
      <c r="E272" s="45">
        <v>0</v>
      </c>
      <c r="F272" s="45">
        <v>0</v>
      </c>
      <c r="G272" s="43" t="s">
        <v>56</v>
      </c>
      <c r="H272" s="45">
        <v>0</v>
      </c>
      <c r="I272" s="43" t="s">
        <v>56</v>
      </c>
      <c r="J272" s="85">
        <f t="shared" si="18"/>
        <v>20</v>
      </c>
      <c r="K272" s="45">
        <v>43</v>
      </c>
      <c r="L272" s="85">
        <f t="shared" si="19"/>
        <v>63</v>
      </c>
      <c r="M272" s="45"/>
      <c r="N272" s="45">
        <v>0</v>
      </c>
      <c r="O272" s="45">
        <v>0</v>
      </c>
      <c r="P272" s="45">
        <v>0</v>
      </c>
      <c r="Q272" s="43" t="s">
        <v>56</v>
      </c>
      <c r="R272" s="45">
        <v>0</v>
      </c>
      <c r="S272" s="85">
        <f t="shared" si="20"/>
        <v>0</v>
      </c>
      <c r="T272" s="45">
        <v>0</v>
      </c>
      <c r="U272" s="85">
        <f t="shared" si="21"/>
        <v>0</v>
      </c>
      <c r="V272" s="45"/>
    </row>
    <row r="273" spans="1:26" ht="14.25" customHeight="1" x14ac:dyDescent="0.3">
      <c r="A273" t="s">
        <v>748</v>
      </c>
      <c r="B273" s="66" t="s">
        <v>749</v>
      </c>
      <c r="C273" t="s">
        <v>733</v>
      </c>
      <c r="D273" s="45">
        <v>0</v>
      </c>
      <c r="E273" s="45">
        <v>0</v>
      </c>
      <c r="F273" s="45">
        <v>0</v>
      </c>
      <c r="G273" s="43" t="s">
        <v>56</v>
      </c>
      <c r="H273" s="45">
        <v>0</v>
      </c>
      <c r="I273" s="43" t="s">
        <v>56</v>
      </c>
      <c r="J273" s="85">
        <f t="shared" si="18"/>
        <v>0</v>
      </c>
      <c r="K273" s="45">
        <v>4</v>
      </c>
      <c r="L273" s="85">
        <f t="shared" si="19"/>
        <v>4</v>
      </c>
      <c r="M273" s="45"/>
      <c r="N273" s="45">
        <v>0</v>
      </c>
      <c r="O273" s="45">
        <v>0</v>
      </c>
      <c r="P273" s="45">
        <v>0</v>
      </c>
      <c r="Q273" s="43" t="s">
        <v>56</v>
      </c>
      <c r="R273" s="45">
        <v>0</v>
      </c>
      <c r="S273" s="85">
        <f t="shared" si="20"/>
        <v>0</v>
      </c>
      <c r="T273" s="45">
        <v>0</v>
      </c>
      <c r="U273" s="85">
        <f t="shared" si="21"/>
        <v>0</v>
      </c>
      <c r="V273" s="45"/>
    </row>
    <row r="274" spans="1:26" ht="14.25" customHeight="1" x14ac:dyDescent="0.3">
      <c r="A274" t="s">
        <v>750</v>
      </c>
      <c r="B274" s="66" t="s">
        <v>751</v>
      </c>
      <c r="C274" t="s">
        <v>733</v>
      </c>
      <c r="D274" s="45">
        <v>0</v>
      </c>
      <c r="E274" s="45">
        <v>0</v>
      </c>
      <c r="F274" s="45">
        <v>0</v>
      </c>
      <c r="G274" s="43" t="s">
        <v>56</v>
      </c>
      <c r="H274" s="45">
        <v>0</v>
      </c>
      <c r="I274" s="43" t="s">
        <v>56</v>
      </c>
      <c r="J274" s="85">
        <f t="shared" si="18"/>
        <v>0</v>
      </c>
      <c r="K274" s="45">
        <v>0</v>
      </c>
      <c r="L274" s="85">
        <f t="shared" si="19"/>
        <v>0</v>
      </c>
      <c r="M274" s="45"/>
      <c r="N274" s="45">
        <v>177</v>
      </c>
      <c r="O274" s="45">
        <v>0</v>
      </c>
      <c r="P274" s="45">
        <v>0</v>
      </c>
      <c r="Q274" s="43" t="s">
        <v>56</v>
      </c>
      <c r="R274" s="45">
        <v>0</v>
      </c>
      <c r="S274" s="85">
        <f t="shared" si="20"/>
        <v>177</v>
      </c>
      <c r="T274" s="45">
        <v>638</v>
      </c>
      <c r="U274" s="85">
        <f t="shared" si="21"/>
        <v>815</v>
      </c>
      <c r="V274" s="45"/>
    </row>
    <row r="275" spans="1:26" ht="14.25" customHeight="1" x14ac:dyDescent="0.3">
      <c r="A275" t="s">
        <v>752</v>
      </c>
      <c r="B275" s="66" t="s">
        <v>753</v>
      </c>
      <c r="C275" t="s">
        <v>733</v>
      </c>
      <c r="D275" s="45">
        <v>0</v>
      </c>
      <c r="E275" s="45">
        <v>0</v>
      </c>
      <c r="F275" s="45">
        <v>0</v>
      </c>
      <c r="G275" s="43" t="s">
        <v>56</v>
      </c>
      <c r="H275" s="45">
        <v>0</v>
      </c>
      <c r="I275" s="43" t="s">
        <v>56</v>
      </c>
      <c r="J275" s="85">
        <f t="shared" si="18"/>
        <v>0</v>
      </c>
      <c r="K275" s="45">
        <v>0</v>
      </c>
      <c r="L275" s="85">
        <f t="shared" si="19"/>
        <v>0</v>
      </c>
      <c r="M275" s="45"/>
      <c r="N275" s="45">
        <v>0</v>
      </c>
      <c r="O275" s="45">
        <v>0</v>
      </c>
      <c r="P275" s="45">
        <v>0</v>
      </c>
      <c r="Q275" s="43" t="s">
        <v>56</v>
      </c>
      <c r="R275" s="45">
        <v>0</v>
      </c>
      <c r="S275" s="85">
        <f t="shared" si="20"/>
        <v>0</v>
      </c>
      <c r="T275" s="45">
        <v>105</v>
      </c>
      <c r="U275" s="85">
        <f t="shared" si="21"/>
        <v>105</v>
      </c>
      <c r="V275" s="45"/>
    </row>
    <row r="276" spans="1:26" ht="14.25" customHeight="1" x14ac:dyDescent="0.3">
      <c r="A276" t="s">
        <v>754</v>
      </c>
      <c r="B276" t="s">
        <v>755</v>
      </c>
      <c r="C276" t="s">
        <v>733</v>
      </c>
      <c r="D276" s="45">
        <v>0</v>
      </c>
      <c r="E276" s="45">
        <v>0</v>
      </c>
      <c r="F276" s="45">
        <v>0</v>
      </c>
      <c r="G276" s="43" t="s">
        <v>56</v>
      </c>
      <c r="H276" s="45">
        <v>0</v>
      </c>
      <c r="I276" s="43" t="s">
        <v>56</v>
      </c>
      <c r="J276" s="85">
        <f t="shared" si="18"/>
        <v>0</v>
      </c>
      <c r="K276" s="45">
        <v>15</v>
      </c>
      <c r="L276" s="85">
        <f t="shared" si="19"/>
        <v>15</v>
      </c>
      <c r="M276" s="45"/>
      <c r="N276" s="45">
        <v>0</v>
      </c>
      <c r="O276" s="45">
        <v>0</v>
      </c>
      <c r="P276" s="45">
        <v>0</v>
      </c>
      <c r="Q276" s="43" t="s">
        <v>56</v>
      </c>
      <c r="R276" s="45">
        <v>0</v>
      </c>
      <c r="S276" s="85">
        <f t="shared" si="20"/>
        <v>0</v>
      </c>
      <c r="T276" s="45">
        <v>0</v>
      </c>
      <c r="U276" s="85">
        <f t="shared" si="21"/>
        <v>0</v>
      </c>
      <c r="V276" s="45"/>
    </row>
    <row r="277" spans="1:26" ht="13" x14ac:dyDescent="0.3">
      <c r="D277" s="86">
        <f>SUM(D265:D276)</f>
        <v>33</v>
      </c>
      <c r="E277" s="86">
        <f>SUM(E265:E276)</f>
        <v>0</v>
      </c>
      <c r="F277" s="86">
        <f>SUM(F265:F276)</f>
        <v>0</v>
      </c>
      <c r="G277" s="87" t="s">
        <v>56</v>
      </c>
      <c r="H277" s="86">
        <f>SUM(H265:H276)</f>
        <v>0</v>
      </c>
      <c r="I277" s="87" t="s">
        <v>56</v>
      </c>
      <c r="J277" s="86">
        <f>SUM(J265:J276)</f>
        <v>33</v>
      </c>
      <c r="K277" s="86">
        <f>SUM(K265:K276)</f>
        <v>143</v>
      </c>
      <c r="L277" s="86">
        <f>SUM(L265:L276)</f>
        <v>176</v>
      </c>
      <c r="M277" s="45"/>
      <c r="N277" s="86">
        <f t="shared" ref="N277:U277" si="22">SUM(N265:N276)</f>
        <v>177</v>
      </c>
      <c r="O277" s="86">
        <f t="shared" si="22"/>
        <v>0</v>
      </c>
      <c r="P277" s="86">
        <f t="shared" si="22"/>
        <v>0</v>
      </c>
      <c r="Q277" s="87" t="s">
        <v>56</v>
      </c>
      <c r="R277" s="86">
        <f t="shared" si="22"/>
        <v>0</v>
      </c>
      <c r="S277" s="86">
        <f t="shared" si="22"/>
        <v>177</v>
      </c>
      <c r="T277" s="86">
        <f t="shared" si="22"/>
        <v>914</v>
      </c>
      <c r="U277" s="86">
        <f t="shared" si="22"/>
        <v>1091</v>
      </c>
    </row>
    <row r="278" spans="1:26" ht="13" x14ac:dyDescent="0.3">
      <c r="B278" s="46"/>
      <c r="D278" s="45"/>
      <c r="E278" s="45"/>
      <c r="F278" s="45"/>
      <c r="G278" s="45"/>
      <c r="H278" s="45"/>
      <c r="I278" s="45"/>
      <c r="J278" s="45"/>
      <c r="K278" s="45"/>
      <c r="L278" s="45"/>
      <c r="M278" s="45"/>
      <c r="N278" s="45"/>
      <c r="O278" s="45"/>
      <c r="P278" s="45"/>
      <c r="Q278" s="45"/>
      <c r="R278" s="45"/>
      <c r="S278" s="45"/>
      <c r="T278" s="45"/>
      <c r="U278" s="45"/>
    </row>
    <row r="279" spans="1:26" ht="13" x14ac:dyDescent="0.3">
      <c r="B279" s="46" t="s">
        <v>756</v>
      </c>
      <c r="D279" s="45"/>
      <c r="E279" s="45"/>
      <c r="F279" s="45"/>
      <c r="G279" s="45"/>
      <c r="H279" s="45"/>
      <c r="I279" s="45"/>
      <c r="J279" s="45"/>
      <c r="K279" s="45"/>
      <c r="L279" s="45"/>
      <c r="M279" s="45"/>
      <c r="N279" s="45"/>
      <c r="O279" s="45"/>
      <c r="P279" s="45"/>
      <c r="Q279" s="45"/>
      <c r="R279" s="45"/>
      <c r="S279" s="45"/>
      <c r="T279" s="45"/>
      <c r="U279" s="45"/>
    </row>
    <row r="280" spans="1:26" x14ac:dyDescent="0.25">
      <c r="D280" s="45"/>
      <c r="E280" s="45"/>
      <c r="F280" s="45"/>
      <c r="G280" s="45"/>
      <c r="H280" s="45"/>
      <c r="I280" s="45"/>
      <c r="J280" s="45"/>
      <c r="K280" s="45"/>
      <c r="L280" s="45"/>
      <c r="M280" s="45"/>
      <c r="N280" s="45"/>
      <c r="O280" s="45"/>
      <c r="P280" s="45"/>
      <c r="Q280" s="45"/>
      <c r="R280" s="45"/>
      <c r="S280" s="45"/>
      <c r="T280" s="45"/>
      <c r="U280" s="45"/>
    </row>
    <row r="281" spans="1:26" ht="13" x14ac:dyDescent="0.3">
      <c r="A281" s="88" t="s">
        <v>757</v>
      </c>
      <c r="B281" s="66" t="s">
        <v>758</v>
      </c>
      <c r="C281" t="s">
        <v>227</v>
      </c>
      <c r="D281" s="45">
        <v>250</v>
      </c>
      <c r="E281" s="45">
        <v>218</v>
      </c>
      <c r="F281" s="45">
        <v>0</v>
      </c>
      <c r="G281" s="45">
        <v>8</v>
      </c>
      <c r="H281" s="45">
        <v>61</v>
      </c>
      <c r="I281" s="45">
        <v>3260</v>
      </c>
      <c r="J281" s="85">
        <f t="shared" ref="J281:J289" si="23">SUM(D281:I281)</f>
        <v>3797</v>
      </c>
      <c r="K281" s="45">
        <v>310</v>
      </c>
      <c r="L281" s="85">
        <f t="shared" ref="L281:L289" si="24">SUM(J281:K281)</f>
        <v>4107</v>
      </c>
      <c r="M281" s="45"/>
      <c r="N281" s="45">
        <v>1226</v>
      </c>
      <c r="O281" s="45">
        <v>530</v>
      </c>
      <c r="P281" s="45">
        <v>21</v>
      </c>
      <c r="Q281" s="45">
        <v>99</v>
      </c>
      <c r="R281" s="45">
        <v>1056</v>
      </c>
      <c r="S281" s="85">
        <f t="shared" ref="S281:S289" si="25">SUM(N281:R281)</f>
        <v>2932</v>
      </c>
      <c r="T281" s="45">
        <v>776</v>
      </c>
      <c r="U281" s="85">
        <f t="shared" ref="U281:U289" si="26">SUM(S281:T281)</f>
        <v>3708</v>
      </c>
      <c r="Y281" s="45"/>
      <c r="Z281" s="45"/>
    </row>
    <row r="282" spans="1:26" ht="13" x14ac:dyDescent="0.3">
      <c r="A282" s="88" t="s">
        <v>759</v>
      </c>
      <c r="B282" s="66" t="s">
        <v>760</v>
      </c>
      <c r="C282" t="s">
        <v>236</v>
      </c>
      <c r="D282" s="45">
        <v>349</v>
      </c>
      <c r="E282" s="45">
        <v>681</v>
      </c>
      <c r="F282" s="45">
        <v>0</v>
      </c>
      <c r="G282" s="45">
        <v>0</v>
      </c>
      <c r="H282" s="45">
        <v>746</v>
      </c>
      <c r="I282" s="45">
        <v>2025</v>
      </c>
      <c r="J282" s="85">
        <f t="shared" si="23"/>
        <v>3801</v>
      </c>
      <c r="K282" s="45">
        <v>692</v>
      </c>
      <c r="L282" s="85">
        <f t="shared" si="24"/>
        <v>4493</v>
      </c>
      <c r="M282" s="45"/>
      <c r="N282" s="45">
        <v>1116</v>
      </c>
      <c r="O282" s="45">
        <v>698</v>
      </c>
      <c r="P282" s="45">
        <v>12</v>
      </c>
      <c r="Q282" s="45">
        <v>6</v>
      </c>
      <c r="R282" s="45">
        <v>2019</v>
      </c>
      <c r="S282" s="85">
        <f t="shared" si="25"/>
        <v>3851</v>
      </c>
      <c r="T282" s="45">
        <v>1099</v>
      </c>
      <c r="U282" s="85">
        <f t="shared" si="26"/>
        <v>4950</v>
      </c>
      <c r="Y282" s="45"/>
      <c r="Z282" s="45"/>
    </row>
    <row r="283" spans="1:26" ht="13" x14ac:dyDescent="0.3">
      <c r="A283" s="88" t="s">
        <v>761</v>
      </c>
      <c r="B283" s="66" t="s">
        <v>762</v>
      </c>
      <c r="C283" t="s">
        <v>733</v>
      </c>
      <c r="D283" s="45">
        <v>33</v>
      </c>
      <c r="E283" s="45">
        <v>0</v>
      </c>
      <c r="F283" s="45">
        <v>0</v>
      </c>
      <c r="G283" s="43" t="s">
        <v>56</v>
      </c>
      <c r="H283" s="45">
        <v>0</v>
      </c>
      <c r="I283" s="43" t="s">
        <v>56</v>
      </c>
      <c r="J283" s="85">
        <f t="shared" si="23"/>
        <v>33</v>
      </c>
      <c r="K283" s="45">
        <v>143</v>
      </c>
      <c r="L283" s="85">
        <f t="shared" si="24"/>
        <v>176</v>
      </c>
      <c r="M283" s="45"/>
      <c r="N283" s="45">
        <v>177</v>
      </c>
      <c r="O283" s="45">
        <v>0</v>
      </c>
      <c r="P283" s="45">
        <v>0</v>
      </c>
      <c r="Q283" s="43" t="s">
        <v>56</v>
      </c>
      <c r="R283" s="45">
        <v>0</v>
      </c>
      <c r="S283" s="85">
        <f t="shared" si="25"/>
        <v>177</v>
      </c>
      <c r="T283" s="45">
        <v>914</v>
      </c>
      <c r="U283" s="85">
        <f t="shared" si="26"/>
        <v>1091</v>
      </c>
      <c r="Y283" s="45"/>
      <c r="Z283" s="45"/>
    </row>
    <row r="284" spans="1:26" ht="13" x14ac:dyDescent="0.3">
      <c r="A284" s="88" t="s">
        <v>763</v>
      </c>
      <c r="B284" s="66" t="s">
        <v>764</v>
      </c>
      <c r="C284" t="s">
        <v>343</v>
      </c>
      <c r="D284" s="45">
        <v>273</v>
      </c>
      <c r="E284" s="45">
        <v>410</v>
      </c>
      <c r="F284" s="45">
        <v>19</v>
      </c>
      <c r="G284" s="45">
        <v>30</v>
      </c>
      <c r="H284" s="45">
        <v>110</v>
      </c>
      <c r="I284" s="45">
        <v>1295</v>
      </c>
      <c r="J284" s="85">
        <f t="shared" si="23"/>
        <v>2137</v>
      </c>
      <c r="K284" s="45">
        <v>463</v>
      </c>
      <c r="L284" s="85">
        <f t="shared" si="24"/>
        <v>2600</v>
      </c>
      <c r="M284" s="45"/>
      <c r="N284" s="45">
        <v>904</v>
      </c>
      <c r="O284" s="45">
        <v>380</v>
      </c>
      <c r="P284" s="45">
        <v>13</v>
      </c>
      <c r="Q284" s="45">
        <v>167</v>
      </c>
      <c r="R284" s="45">
        <v>478</v>
      </c>
      <c r="S284" s="85">
        <f t="shared" si="25"/>
        <v>1942</v>
      </c>
      <c r="T284" s="45">
        <v>501</v>
      </c>
      <c r="U284" s="85">
        <f t="shared" si="26"/>
        <v>2443</v>
      </c>
      <c r="Y284" s="45"/>
      <c r="Z284" s="45"/>
    </row>
    <row r="285" spans="1:26" ht="13" x14ac:dyDescent="0.3">
      <c r="A285" s="88" t="s">
        <v>765</v>
      </c>
      <c r="B285" s="66" t="s">
        <v>766</v>
      </c>
      <c r="C285" t="s">
        <v>258</v>
      </c>
      <c r="D285" s="45">
        <v>793</v>
      </c>
      <c r="E285" s="45">
        <v>1401</v>
      </c>
      <c r="F285" s="45">
        <v>9</v>
      </c>
      <c r="G285" s="45">
        <v>273</v>
      </c>
      <c r="H285" s="45">
        <v>420</v>
      </c>
      <c r="I285" s="45">
        <v>2975</v>
      </c>
      <c r="J285" s="85">
        <f t="shared" si="23"/>
        <v>5871</v>
      </c>
      <c r="K285" s="45">
        <v>2733</v>
      </c>
      <c r="L285" s="85">
        <f t="shared" si="24"/>
        <v>8604</v>
      </c>
      <c r="M285" s="45"/>
      <c r="N285" s="45">
        <v>2936</v>
      </c>
      <c r="O285" s="45">
        <v>773</v>
      </c>
      <c r="P285" s="45">
        <v>52</v>
      </c>
      <c r="Q285" s="45">
        <v>750</v>
      </c>
      <c r="R285" s="45">
        <v>1756</v>
      </c>
      <c r="S285" s="85">
        <f t="shared" si="25"/>
        <v>6267</v>
      </c>
      <c r="T285" s="45">
        <v>1753</v>
      </c>
      <c r="U285" s="85">
        <f t="shared" si="26"/>
        <v>8020</v>
      </c>
      <c r="Y285" s="45"/>
      <c r="Z285" s="45"/>
    </row>
    <row r="286" spans="1:26" ht="13" x14ac:dyDescent="0.3">
      <c r="A286" s="88" t="s">
        <v>767</v>
      </c>
      <c r="B286" s="66" t="s">
        <v>768</v>
      </c>
      <c r="C286" t="s">
        <v>224</v>
      </c>
      <c r="D286" s="45">
        <v>426</v>
      </c>
      <c r="E286" s="45">
        <v>912</v>
      </c>
      <c r="F286" s="45">
        <v>36</v>
      </c>
      <c r="G286" s="45">
        <v>0</v>
      </c>
      <c r="H286" s="45">
        <v>286</v>
      </c>
      <c r="I286" s="45">
        <v>2542</v>
      </c>
      <c r="J286" s="85">
        <f t="shared" si="23"/>
        <v>4202</v>
      </c>
      <c r="K286" s="45">
        <v>522</v>
      </c>
      <c r="L286" s="85">
        <f t="shared" si="24"/>
        <v>4724</v>
      </c>
      <c r="M286" s="45"/>
      <c r="N286" s="45">
        <v>786</v>
      </c>
      <c r="O286" s="45">
        <v>1002</v>
      </c>
      <c r="P286" s="45">
        <v>18</v>
      </c>
      <c r="Q286" s="45">
        <v>9</v>
      </c>
      <c r="R286" s="45">
        <v>1787</v>
      </c>
      <c r="S286" s="85">
        <f t="shared" si="25"/>
        <v>3602</v>
      </c>
      <c r="T286" s="45">
        <v>1157</v>
      </c>
      <c r="U286" s="85">
        <f t="shared" si="26"/>
        <v>4759</v>
      </c>
      <c r="Y286" s="45"/>
      <c r="Z286" s="45"/>
    </row>
    <row r="287" spans="1:26" ht="13" x14ac:dyDescent="0.3">
      <c r="A287" s="88" t="s">
        <v>769</v>
      </c>
      <c r="B287" s="66" t="s">
        <v>770</v>
      </c>
      <c r="C287" t="s">
        <v>248</v>
      </c>
      <c r="D287" s="45">
        <v>68</v>
      </c>
      <c r="E287" s="45">
        <v>641</v>
      </c>
      <c r="F287" s="45">
        <v>64</v>
      </c>
      <c r="G287" s="45">
        <v>10</v>
      </c>
      <c r="H287" s="45">
        <v>245</v>
      </c>
      <c r="I287" s="45">
        <v>2297</v>
      </c>
      <c r="J287" s="85">
        <f t="shared" si="23"/>
        <v>3325</v>
      </c>
      <c r="K287" s="45">
        <v>413</v>
      </c>
      <c r="L287" s="85">
        <f t="shared" si="24"/>
        <v>3738</v>
      </c>
      <c r="M287" s="45"/>
      <c r="N287" s="45">
        <v>689</v>
      </c>
      <c r="O287" s="45">
        <v>1076</v>
      </c>
      <c r="P287" s="45">
        <v>65</v>
      </c>
      <c r="Q287" s="45">
        <v>30</v>
      </c>
      <c r="R287" s="45">
        <v>1225</v>
      </c>
      <c r="S287" s="85">
        <f t="shared" si="25"/>
        <v>3085</v>
      </c>
      <c r="T287" s="45">
        <v>1025</v>
      </c>
      <c r="U287" s="85">
        <f t="shared" si="26"/>
        <v>4110</v>
      </c>
      <c r="Y287" s="45"/>
      <c r="Z287" s="45"/>
    </row>
    <row r="288" spans="1:26" ht="13" x14ac:dyDescent="0.3">
      <c r="A288" s="88" t="s">
        <v>771</v>
      </c>
      <c r="B288" s="66" t="s">
        <v>772</v>
      </c>
      <c r="C288" t="s">
        <v>253</v>
      </c>
      <c r="D288" s="45">
        <v>382</v>
      </c>
      <c r="E288" s="45">
        <v>512</v>
      </c>
      <c r="F288" s="45">
        <v>7</v>
      </c>
      <c r="G288" s="45">
        <v>0</v>
      </c>
      <c r="H288" s="45">
        <v>246</v>
      </c>
      <c r="I288" s="45">
        <v>2606</v>
      </c>
      <c r="J288" s="85">
        <f t="shared" si="23"/>
        <v>3753</v>
      </c>
      <c r="K288" s="45">
        <v>1185</v>
      </c>
      <c r="L288" s="85">
        <f t="shared" si="24"/>
        <v>4938</v>
      </c>
      <c r="M288" s="45"/>
      <c r="N288" s="45">
        <v>1872</v>
      </c>
      <c r="O288" s="45">
        <v>839</v>
      </c>
      <c r="P288" s="45">
        <v>0</v>
      </c>
      <c r="Q288" s="45">
        <v>79</v>
      </c>
      <c r="R288" s="45">
        <v>973</v>
      </c>
      <c r="S288" s="85">
        <f t="shared" si="25"/>
        <v>3763</v>
      </c>
      <c r="T288" s="45">
        <v>728</v>
      </c>
      <c r="U288" s="85">
        <f t="shared" si="26"/>
        <v>4491</v>
      </c>
      <c r="Y288" s="45"/>
      <c r="Z288" s="45"/>
    </row>
    <row r="289" spans="1:26" ht="13" x14ac:dyDescent="0.3">
      <c r="A289" s="88" t="s">
        <v>773</v>
      </c>
      <c r="B289" s="66" t="s">
        <v>774</v>
      </c>
      <c r="C289" t="s">
        <v>239</v>
      </c>
      <c r="D289" s="45">
        <v>91</v>
      </c>
      <c r="E289" s="45">
        <v>905</v>
      </c>
      <c r="F289" s="45">
        <v>4</v>
      </c>
      <c r="G289" s="45">
        <v>45</v>
      </c>
      <c r="H289" s="45">
        <v>181</v>
      </c>
      <c r="I289" s="45">
        <v>1942</v>
      </c>
      <c r="J289" s="85">
        <f t="shared" si="23"/>
        <v>3168</v>
      </c>
      <c r="K289" s="45">
        <v>1760</v>
      </c>
      <c r="L289" s="85">
        <f t="shared" si="24"/>
        <v>4928</v>
      </c>
      <c r="M289" s="45"/>
      <c r="N289" s="45">
        <v>1049</v>
      </c>
      <c r="O289" s="45">
        <v>434</v>
      </c>
      <c r="P289" s="45">
        <v>32</v>
      </c>
      <c r="Q289" s="45">
        <v>316</v>
      </c>
      <c r="R289" s="45">
        <v>920</v>
      </c>
      <c r="S289" s="85">
        <f t="shared" si="25"/>
        <v>2751</v>
      </c>
      <c r="T289" s="45">
        <v>549</v>
      </c>
      <c r="U289" s="85">
        <f t="shared" si="26"/>
        <v>3300</v>
      </c>
      <c r="Y289" s="45"/>
      <c r="Z289" s="45"/>
    </row>
    <row r="290" spans="1:26" ht="13" x14ac:dyDescent="0.3">
      <c r="A290" s="89" t="s">
        <v>775</v>
      </c>
      <c r="B290" s="89"/>
      <c r="C290" s="89"/>
      <c r="D290" s="86">
        <f t="shared" ref="D290:L290" si="27">SUM(D281:D289)</f>
        <v>2665</v>
      </c>
      <c r="E290" s="86">
        <f t="shared" si="27"/>
        <v>5680</v>
      </c>
      <c r="F290" s="86">
        <f t="shared" si="27"/>
        <v>139</v>
      </c>
      <c r="G290" s="86">
        <f t="shared" si="27"/>
        <v>366</v>
      </c>
      <c r="H290" s="86">
        <f t="shared" si="27"/>
        <v>2295</v>
      </c>
      <c r="I290" s="86">
        <f t="shared" si="27"/>
        <v>18942</v>
      </c>
      <c r="J290" s="86">
        <f t="shared" si="27"/>
        <v>30087</v>
      </c>
      <c r="K290" s="86">
        <f t="shared" si="27"/>
        <v>8221</v>
      </c>
      <c r="L290" s="86">
        <f t="shared" si="27"/>
        <v>38308</v>
      </c>
      <c r="M290" s="45"/>
      <c r="N290" s="86">
        <f t="shared" ref="N290:U290" si="28">SUM(N281:N289)</f>
        <v>10755</v>
      </c>
      <c r="O290" s="86">
        <f t="shared" si="28"/>
        <v>5732</v>
      </c>
      <c r="P290" s="86">
        <f t="shared" si="28"/>
        <v>213</v>
      </c>
      <c r="Q290" s="86">
        <f t="shared" si="28"/>
        <v>1456</v>
      </c>
      <c r="R290" s="86">
        <f t="shared" si="28"/>
        <v>10214</v>
      </c>
      <c r="S290" s="86">
        <f t="shared" si="28"/>
        <v>28370</v>
      </c>
      <c r="T290" s="86">
        <f t="shared" si="28"/>
        <v>8502</v>
      </c>
      <c r="U290" s="86">
        <f t="shared" si="28"/>
        <v>36872</v>
      </c>
    </row>
    <row r="291" spans="1:26" x14ac:dyDescent="0.25">
      <c r="D291" s="45"/>
      <c r="E291" s="45"/>
      <c r="F291" s="45"/>
      <c r="G291" s="45"/>
      <c r="H291" s="45"/>
      <c r="I291" s="45"/>
      <c r="J291" s="45"/>
      <c r="K291" s="45"/>
      <c r="L291" s="45"/>
      <c r="M291" s="45"/>
      <c r="N291" s="45"/>
      <c r="O291" s="45"/>
      <c r="P291" s="45"/>
      <c r="Q291" s="45"/>
      <c r="R291" s="45"/>
      <c r="S291" s="45"/>
      <c r="T291" s="45"/>
      <c r="U291" s="45"/>
    </row>
    <row r="292" spans="1:26" ht="14.5" x14ac:dyDescent="0.25">
      <c r="A292" s="90"/>
      <c r="D292" s="45"/>
      <c r="E292" s="45"/>
      <c r="F292" s="45"/>
      <c r="G292" s="45"/>
      <c r="H292" s="45"/>
      <c r="I292" s="45"/>
      <c r="J292" s="45"/>
      <c r="K292" s="45"/>
      <c r="L292" s="45"/>
      <c r="M292" s="45"/>
      <c r="N292" s="45"/>
      <c r="O292" s="45"/>
      <c r="P292" s="45"/>
      <c r="Q292" s="45"/>
      <c r="R292" s="45"/>
      <c r="S292" s="45"/>
      <c r="T292" s="45"/>
      <c r="U292" s="45"/>
    </row>
    <row r="293" spans="1:26" x14ac:dyDescent="0.25">
      <c r="A293" t="s">
        <v>213</v>
      </c>
    </row>
  </sheetData>
  <mergeCells count="4">
    <mergeCell ref="D8:L8"/>
    <mergeCell ref="N8:U8"/>
    <mergeCell ref="F9:H9"/>
    <mergeCell ref="P9:R9"/>
  </mergeCells>
  <conditionalFormatting sqref="B12:B261">
    <cfRule type="duplicateValues" dxfId="2" priority="2"/>
  </conditionalFormatting>
  <conditionalFormatting sqref="B267">
    <cfRule type="duplicateValues" dxfId="1" priority="1"/>
  </conditionalFormatting>
  <pageMargins left="0.70866141732283472" right="0.70866141732283472" top="0.55118110236220474" bottom="0.55118110236220474" header="0.31496062992125984" footer="0.31496062992125984"/>
  <pageSetup paperSize="9" scale="55" fitToHeight="0" orientation="landscape" r:id="rId1"/>
  <headerFooter>
    <oddFooter>&amp;C_x000D_&amp;1#&amp;"Calibri"&amp;12&amp;K0078D7 OFFICIAL &amp;RPage &amp;P of &amp;N&amp;</oddFooter>
    <evenFooter>&amp;RPage &amp;P of &amp;N&amp;C&amp;"arial,Bold"&amp;10&amp;KFF0000OFFICIAL SENSITIVE - COMMERCIAL</evenFooter>
    <firstFooter>&amp;RPage &amp;P of &amp;N&amp;C&amp;"arial,Bold"&amp;10&amp;KFF0000OFFICIAL SENSITIVE - COMMERCIAL</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19FE9-8B94-4A88-95D6-E12AE069353C}">
  <sheetPr>
    <pageSetUpPr fitToPage="1"/>
  </sheetPr>
  <dimension ref="A1:W317"/>
  <sheetViews>
    <sheetView zoomScaleNormal="100" workbookViewId="0">
      <pane xSplit="3" ySplit="10" topLeftCell="D11" activePane="bottomRight" state="frozen"/>
      <selection pane="topRight"/>
      <selection pane="bottomLeft"/>
      <selection pane="bottomRight" activeCell="N8" activeCellId="1" sqref="D8:L8 N8"/>
    </sheetView>
  </sheetViews>
  <sheetFormatPr defaultColWidth="8.54296875" defaultRowHeight="12.5" x14ac:dyDescent="0.25"/>
  <cols>
    <col min="1" max="1" width="10.7265625" customWidth="1"/>
    <col min="2" max="2" width="33.81640625" customWidth="1"/>
    <col min="3" max="3" width="10" customWidth="1"/>
    <col min="4" max="5" width="10.81640625" customWidth="1"/>
    <col min="6" max="7" width="11" customWidth="1"/>
    <col min="8" max="12" width="10.81640625" customWidth="1"/>
    <col min="13" max="13" width="4" customWidth="1"/>
    <col min="14" max="15" width="10.81640625" customWidth="1"/>
    <col min="16" max="17" width="11" customWidth="1"/>
    <col min="18" max="22" width="10.81640625" customWidth="1"/>
    <col min="23" max="23" width="4" customWidth="1"/>
  </cols>
  <sheetData>
    <row r="1" spans="1:23" x14ac:dyDescent="0.25">
      <c r="V1" s="22" t="str">
        <f>'Table 1'!U1</f>
        <v>Publication date:  26 June 2025</v>
      </c>
    </row>
    <row r="2" spans="1:23" ht="18" x14ac:dyDescent="0.4">
      <c r="A2" s="23" t="s">
        <v>36</v>
      </c>
    </row>
    <row r="3" spans="1:23" ht="13" x14ac:dyDescent="0.3">
      <c r="A3" s="46" t="s">
        <v>37</v>
      </c>
      <c r="B3" s="46"/>
      <c r="C3" s="46"/>
      <c r="D3" s="46"/>
      <c r="E3" s="46"/>
      <c r="F3" s="46"/>
      <c r="G3" s="46"/>
      <c r="H3" s="46"/>
      <c r="I3" s="46"/>
      <c r="J3" s="46"/>
      <c r="K3" s="46"/>
      <c r="L3" s="46"/>
      <c r="M3" s="46"/>
      <c r="N3" s="46"/>
      <c r="O3" s="46"/>
      <c r="P3" s="46"/>
      <c r="Q3" s="46"/>
      <c r="R3" s="46"/>
      <c r="S3" s="46"/>
      <c r="T3" s="46"/>
      <c r="U3" s="46"/>
      <c r="V3" s="46"/>
    </row>
    <row r="4" spans="1:23" ht="8.25" customHeight="1" x14ac:dyDescent="0.25"/>
    <row r="5" spans="1:23" ht="18.75" customHeight="1" x14ac:dyDescent="0.35">
      <c r="A5" s="25" t="s">
        <v>776</v>
      </c>
    </row>
    <row r="6" spans="1:23" ht="18.75" customHeight="1" x14ac:dyDescent="0.35">
      <c r="A6" s="25" t="s">
        <v>777</v>
      </c>
    </row>
    <row r="7" spans="1:23" ht="14.25" customHeight="1" x14ac:dyDescent="0.25"/>
    <row r="8" spans="1:23" ht="14.25" customHeight="1" x14ac:dyDescent="0.3">
      <c r="D8" s="107" t="s">
        <v>216</v>
      </c>
      <c r="E8" s="108"/>
      <c r="F8" s="108"/>
      <c r="G8" s="108"/>
      <c r="H8" s="108"/>
      <c r="I8" s="108"/>
      <c r="J8" s="109"/>
      <c r="K8" s="109"/>
      <c r="L8" s="109"/>
      <c r="M8" s="67"/>
      <c r="N8" s="107" t="s">
        <v>217</v>
      </c>
      <c r="O8" s="110"/>
      <c r="P8" s="110"/>
      <c r="Q8" s="110"/>
      <c r="R8" s="110"/>
      <c r="S8" s="110"/>
      <c r="T8" s="111"/>
      <c r="U8" s="111"/>
      <c r="V8" s="111"/>
    </row>
    <row r="9" spans="1:23" ht="14.25" customHeight="1" x14ac:dyDescent="0.3">
      <c r="D9" s="68"/>
      <c r="E9" s="69"/>
      <c r="F9" s="104" t="s">
        <v>42</v>
      </c>
      <c r="G9" s="105"/>
      <c r="H9" s="106"/>
      <c r="I9" s="69"/>
      <c r="J9" s="70"/>
      <c r="K9" s="70"/>
      <c r="L9" s="70"/>
      <c r="M9" s="67"/>
      <c r="N9" s="68"/>
      <c r="O9" s="71"/>
      <c r="P9" s="104" t="s">
        <v>42</v>
      </c>
      <c r="Q9" s="105"/>
      <c r="R9" s="106"/>
      <c r="S9" s="71"/>
      <c r="T9" s="72"/>
      <c r="U9" s="72"/>
      <c r="V9" s="72"/>
    </row>
    <row r="10" spans="1:23" ht="44.15" customHeight="1" x14ac:dyDescent="0.3">
      <c r="A10" s="73" t="s">
        <v>218</v>
      </c>
      <c r="B10" s="73" t="s">
        <v>219</v>
      </c>
      <c r="C10" s="74" t="s">
        <v>220</v>
      </c>
      <c r="D10" s="75" t="s">
        <v>43</v>
      </c>
      <c r="E10" s="75" t="s">
        <v>44</v>
      </c>
      <c r="F10" s="76" t="s">
        <v>45</v>
      </c>
      <c r="G10" s="75" t="s">
        <v>46</v>
      </c>
      <c r="H10" s="77" t="s">
        <v>47</v>
      </c>
      <c r="I10" s="78" t="s">
        <v>48</v>
      </c>
      <c r="J10" s="79" t="s">
        <v>49</v>
      </c>
      <c r="K10" s="78" t="s">
        <v>50</v>
      </c>
      <c r="L10" s="80" t="s">
        <v>51</v>
      </c>
      <c r="M10" s="81"/>
      <c r="N10" s="75" t="s">
        <v>43</v>
      </c>
      <c r="O10" s="75" t="s">
        <v>44</v>
      </c>
      <c r="P10" s="76" t="s">
        <v>45</v>
      </c>
      <c r="Q10" s="75" t="s">
        <v>46</v>
      </c>
      <c r="R10" s="77" t="s">
        <v>47</v>
      </c>
      <c r="S10" s="75" t="s">
        <v>52</v>
      </c>
      <c r="T10" s="79" t="s">
        <v>49</v>
      </c>
      <c r="U10" s="78" t="s">
        <v>50</v>
      </c>
      <c r="V10" s="80" t="s">
        <v>51</v>
      </c>
    </row>
    <row r="11" spans="1:23" ht="25.5" customHeight="1" x14ac:dyDescent="0.25">
      <c r="A11" s="82" t="s">
        <v>221</v>
      </c>
      <c r="B11" s="83"/>
      <c r="C11" s="83"/>
      <c r="D11" s="83"/>
      <c r="E11" s="83"/>
      <c r="F11" s="83"/>
      <c r="G11" s="83"/>
      <c r="H11" s="83"/>
      <c r="I11" s="83"/>
      <c r="J11" s="83"/>
      <c r="K11" s="83"/>
      <c r="L11" s="83"/>
      <c r="M11" s="83"/>
      <c r="N11" s="83"/>
      <c r="O11" s="83"/>
      <c r="P11" s="83"/>
      <c r="Q11" s="83"/>
      <c r="R11" s="83"/>
      <c r="S11" s="83"/>
      <c r="T11" s="83"/>
      <c r="U11" s="83"/>
      <c r="V11" s="83"/>
    </row>
    <row r="12" spans="1:23" ht="14.25" customHeight="1" x14ac:dyDescent="0.3">
      <c r="A12" s="84" t="s">
        <v>222</v>
      </c>
      <c r="B12" s="84" t="s">
        <v>223</v>
      </c>
      <c r="C12" s="84" t="s">
        <v>224</v>
      </c>
      <c r="D12" s="45">
        <v>0</v>
      </c>
      <c r="E12" s="45">
        <v>0</v>
      </c>
      <c r="F12" s="45">
        <v>0</v>
      </c>
      <c r="G12" s="45">
        <v>0</v>
      </c>
      <c r="H12" s="45">
        <v>0</v>
      </c>
      <c r="I12" s="45">
        <v>394</v>
      </c>
      <c r="J12" s="85">
        <f t="shared" ref="J12:J75" si="0">SUM(D12:I12)</f>
        <v>394</v>
      </c>
      <c r="K12" s="45">
        <v>0</v>
      </c>
      <c r="L12" s="85">
        <f t="shared" ref="L12:L75" si="1">SUM(J12:K12)</f>
        <v>394</v>
      </c>
      <c r="M12" s="94" t="s">
        <v>778</v>
      </c>
      <c r="N12" s="45">
        <v>10</v>
      </c>
      <c r="O12" s="45">
        <v>0</v>
      </c>
      <c r="P12" s="45">
        <v>0</v>
      </c>
      <c r="Q12" s="45">
        <v>0</v>
      </c>
      <c r="R12" s="45">
        <v>0</v>
      </c>
      <c r="S12" s="45">
        <v>0</v>
      </c>
      <c r="T12" s="85">
        <f t="shared" ref="T12:T75" si="2">SUM(N12:S12)</f>
        <v>10</v>
      </c>
      <c r="U12" s="45">
        <v>0</v>
      </c>
      <c r="V12" s="85">
        <f t="shared" ref="V12:V75" si="3">SUM(T12:U12)</f>
        <v>10</v>
      </c>
      <c r="W12" s="94" t="s">
        <v>778</v>
      </c>
    </row>
    <row r="13" spans="1:23" ht="14.25" customHeight="1" x14ac:dyDescent="0.3">
      <c r="A13" s="84" t="s">
        <v>225</v>
      </c>
      <c r="B13" s="84" t="s">
        <v>226</v>
      </c>
      <c r="C13" s="84" t="s">
        <v>227</v>
      </c>
      <c r="D13" s="45">
        <v>0</v>
      </c>
      <c r="E13" s="45">
        <v>0</v>
      </c>
      <c r="F13" s="45">
        <v>0</v>
      </c>
      <c r="G13" s="45">
        <v>0</v>
      </c>
      <c r="H13" s="45">
        <v>0</v>
      </c>
      <c r="I13" s="45">
        <v>222</v>
      </c>
      <c r="J13" s="85">
        <f t="shared" si="0"/>
        <v>222</v>
      </c>
      <c r="K13" s="45">
        <v>0</v>
      </c>
      <c r="L13" s="85">
        <f t="shared" si="1"/>
        <v>222</v>
      </c>
      <c r="M13" s="94" t="s">
        <v>778</v>
      </c>
      <c r="N13" s="45">
        <v>41</v>
      </c>
      <c r="O13" s="45">
        <v>0</v>
      </c>
      <c r="P13" s="45">
        <v>0</v>
      </c>
      <c r="Q13" s="45">
        <v>9</v>
      </c>
      <c r="R13" s="45">
        <v>30</v>
      </c>
      <c r="S13" s="45">
        <v>0</v>
      </c>
      <c r="T13" s="85">
        <f t="shared" si="2"/>
        <v>80</v>
      </c>
      <c r="U13" s="45">
        <v>6</v>
      </c>
      <c r="V13" s="85">
        <f t="shared" si="3"/>
        <v>86</v>
      </c>
      <c r="W13" s="94" t="s">
        <v>57</v>
      </c>
    </row>
    <row r="14" spans="1:23" ht="14.25" customHeight="1" x14ac:dyDescent="0.3">
      <c r="A14" s="84" t="s">
        <v>228</v>
      </c>
      <c r="B14" s="84" t="s">
        <v>229</v>
      </c>
      <c r="C14" s="84" t="s">
        <v>224</v>
      </c>
      <c r="D14" s="45">
        <v>0</v>
      </c>
      <c r="E14" s="45">
        <v>0</v>
      </c>
      <c r="F14" s="45">
        <v>0</v>
      </c>
      <c r="G14" s="45">
        <v>0</v>
      </c>
      <c r="H14" s="45">
        <v>0</v>
      </c>
      <c r="I14" s="45">
        <v>58</v>
      </c>
      <c r="J14" s="85">
        <f t="shared" si="0"/>
        <v>58</v>
      </c>
      <c r="K14" s="45">
        <v>0</v>
      </c>
      <c r="L14" s="85">
        <f t="shared" si="1"/>
        <v>58</v>
      </c>
      <c r="M14" s="94" t="s">
        <v>778</v>
      </c>
      <c r="N14" s="45">
        <v>36</v>
      </c>
      <c r="O14" s="45">
        <v>30</v>
      </c>
      <c r="P14" s="45">
        <v>0</v>
      </c>
      <c r="Q14" s="45">
        <v>0</v>
      </c>
      <c r="R14" s="45">
        <v>91</v>
      </c>
      <c r="S14" s="45">
        <v>0</v>
      </c>
      <c r="T14" s="85">
        <f t="shared" si="2"/>
        <v>157</v>
      </c>
      <c r="U14" s="45">
        <v>7</v>
      </c>
      <c r="V14" s="85">
        <f t="shared" si="3"/>
        <v>164</v>
      </c>
      <c r="W14" s="94" t="s">
        <v>778</v>
      </c>
    </row>
    <row r="15" spans="1:23" ht="14.25" customHeight="1" x14ac:dyDescent="0.3">
      <c r="A15" s="84" t="s">
        <v>230</v>
      </c>
      <c r="B15" s="84" t="s">
        <v>231</v>
      </c>
      <c r="C15" s="84" t="s">
        <v>227</v>
      </c>
      <c r="D15" s="45">
        <v>23</v>
      </c>
      <c r="E15" s="45">
        <v>0</v>
      </c>
      <c r="F15" s="45">
        <v>0</v>
      </c>
      <c r="G15" s="45">
        <v>0</v>
      </c>
      <c r="H15" s="45">
        <v>26</v>
      </c>
      <c r="I15" s="45">
        <v>0</v>
      </c>
      <c r="J15" s="85">
        <f t="shared" si="0"/>
        <v>49</v>
      </c>
      <c r="K15" s="45">
        <v>0</v>
      </c>
      <c r="L15" s="85">
        <f t="shared" si="1"/>
        <v>49</v>
      </c>
      <c r="M15" s="94" t="s">
        <v>778</v>
      </c>
      <c r="N15" s="45">
        <v>64</v>
      </c>
      <c r="O15" s="45">
        <v>0</v>
      </c>
      <c r="P15" s="45">
        <v>0</v>
      </c>
      <c r="Q15" s="45">
        <v>0</v>
      </c>
      <c r="R15" s="45">
        <v>0</v>
      </c>
      <c r="S15" s="45">
        <v>0</v>
      </c>
      <c r="T15" s="85">
        <f t="shared" si="2"/>
        <v>64</v>
      </c>
      <c r="U15" s="45">
        <v>0</v>
      </c>
      <c r="V15" s="85">
        <f t="shared" si="3"/>
        <v>64</v>
      </c>
      <c r="W15" s="94" t="s">
        <v>778</v>
      </c>
    </row>
    <row r="16" spans="1:23" ht="14.25" customHeight="1" x14ac:dyDescent="0.3">
      <c r="A16" s="84" t="s">
        <v>232</v>
      </c>
      <c r="B16" s="84" t="s">
        <v>233</v>
      </c>
      <c r="C16" s="84" t="s">
        <v>224</v>
      </c>
      <c r="D16" s="45">
        <v>5</v>
      </c>
      <c r="E16" s="45">
        <v>19</v>
      </c>
      <c r="F16" s="45">
        <v>0</v>
      </c>
      <c r="G16" s="45">
        <v>0</v>
      </c>
      <c r="H16" s="45">
        <v>0</v>
      </c>
      <c r="I16" s="45">
        <v>7</v>
      </c>
      <c r="J16" s="85">
        <f t="shared" si="0"/>
        <v>31</v>
      </c>
      <c r="K16" s="45">
        <v>0</v>
      </c>
      <c r="L16" s="85">
        <f t="shared" si="1"/>
        <v>31</v>
      </c>
      <c r="M16" s="94" t="s">
        <v>778</v>
      </c>
      <c r="N16" s="45">
        <v>0</v>
      </c>
      <c r="O16" s="45">
        <v>0</v>
      </c>
      <c r="P16" s="45">
        <v>0</v>
      </c>
      <c r="Q16" s="45">
        <v>0</v>
      </c>
      <c r="R16" s="45">
        <v>7</v>
      </c>
      <c r="S16" s="45">
        <v>6</v>
      </c>
      <c r="T16" s="85">
        <f t="shared" si="2"/>
        <v>13</v>
      </c>
      <c r="U16" s="45">
        <v>0</v>
      </c>
      <c r="V16" s="85">
        <f t="shared" si="3"/>
        <v>13</v>
      </c>
      <c r="W16" s="94" t="s">
        <v>778</v>
      </c>
    </row>
    <row r="17" spans="1:23" ht="14.25" customHeight="1" x14ac:dyDescent="0.3">
      <c r="A17" s="84" t="s">
        <v>234</v>
      </c>
      <c r="B17" s="84" t="s">
        <v>235</v>
      </c>
      <c r="C17" s="84" t="s">
        <v>236</v>
      </c>
      <c r="D17" s="45">
        <v>0</v>
      </c>
      <c r="E17" s="45">
        <v>0</v>
      </c>
      <c r="F17" s="45">
        <v>0</v>
      </c>
      <c r="G17" s="45">
        <v>0</v>
      </c>
      <c r="H17" s="45">
        <v>0</v>
      </c>
      <c r="I17" s="45">
        <v>0</v>
      </c>
      <c r="J17" s="85">
        <f t="shared" si="0"/>
        <v>0</v>
      </c>
      <c r="K17" s="45">
        <v>0</v>
      </c>
      <c r="L17" s="85">
        <f t="shared" si="1"/>
        <v>0</v>
      </c>
      <c r="M17" s="94" t="s">
        <v>778</v>
      </c>
      <c r="N17" s="45">
        <v>6</v>
      </c>
      <c r="O17" s="45">
        <v>3</v>
      </c>
      <c r="P17" s="45">
        <v>0</v>
      </c>
      <c r="Q17" s="45">
        <v>0</v>
      </c>
      <c r="R17" s="45">
        <v>2</v>
      </c>
      <c r="S17" s="45">
        <v>0</v>
      </c>
      <c r="T17" s="85">
        <f t="shared" si="2"/>
        <v>11</v>
      </c>
      <c r="U17" s="45">
        <v>0</v>
      </c>
      <c r="V17" s="85">
        <f t="shared" si="3"/>
        <v>11</v>
      </c>
      <c r="W17" s="94" t="s">
        <v>778</v>
      </c>
    </row>
    <row r="18" spans="1:23" ht="14.25" customHeight="1" x14ac:dyDescent="0.3">
      <c r="A18" s="84" t="s">
        <v>237</v>
      </c>
      <c r="B18" s="84" t="s">
        <v>238</v>
      </c>
      <c r="C18" s="84" t="s">
        <v>239</v>
      </c>
      <c r="D18" s="45">
        <v>0</v>
      </c>
      <c r="E18" s="45">
        <v>0</v>
      </c>
      <c r="F18" s="45">
        <v>0</v>
      </c>
      <c r="G18" s="45">
        <v>0</v>
      </c>
      <c r="H18" s="45">
        <v>41</v>
      </c>
      <c r="I18" s="45">
        <v>69</v>
      </c>
      <c r="J18" s="85">
        <f t="shared" si="0"/>
        <v>110</v>
      </c>
      <c r="K18" s="45">
        <v>0</v>
      </c>
      <c r="L18" s="85">
        <f t="shared" si="1"/>
        <v>110</v>
      </c>
      <c r="M18" s="94" t="s">
        <v>778</v>
      </c>
      <c r="N18" s="45">
        <v>16</v>
      </c>
      <c r="O18" s="45">
        <v>0</v>
      </c>
      <c r="P18" s="45">
        <v>0</v>
      </c>
      <c r="Q18" s="45">
        <v>0</v>
      </c>
      <c r="R18" s="45">
        <v>16</v>
      </c>
      <c r="S18" s="45">
        <v>0</v>
      </c>
      <c r="T18" s="85">
        <f t="shared" si="2"/>
        <v>32</v>
      </c>
      <c r="U18" s="45">
        <v>5</v>
      </c>
      <c r="V18" s="85">
        <f t="shared" si="3"/>
        <v>37</v>
      </c>
      <c r="W18" s="94" t="s">
        <v>778</v>
      </c>
    </row>
    <row r="19" spans="1:23" ht="14.25" customHeight="1" x14ac:dyDescent="0.3">
      <c r="A19" s="84" t="s">
        <v>240</v>
      </c>
      <c r="B19" s="84" t="s">
        <v>241</v>
      </c>
      <c r="C19" s="84" t="s">
        <v>236</v>
      </c>
      <c r="D19" s="45">
        <v>0</v>
      </c>
      <c r="E19" s="45">
        <v>0</v>
      </c>
      <c r="F19" s="45">
        <v>0</v>
      </c>
      <c r="G19" s="45">
        <v>0</v>
      </c>
      <c r="H19" s="45">
        <v>0</v>
      </c>
      <c r="I19" s="45">
        <v>0</v>
      </c>
      <c r="J19" s="85">
        <f t="shared" si="0"/>
        <v>0</v>
      </c>
      <c r="K19" s="45">
        <v>0</v>
      </c>
      <c r="L19" s="85">
        <f t="shared" si="1"/>
        <v>0</v>
      </c>
      <c r="M19" s="94" t="s">
        <v>778</v>
      </c>
      <c r="N19" s="45">
        <v>0</v>
      </c>
      <c r="O19" s="45">
        <v>0</v>
      </c>
      <c r="P19" s="45">
        <v>0</v>
      </c>
      <c r="Q19" s="45">
        <v>0</v>
      </c>
      <c r="R19" s="45">
        <v>0</v>
      </c>
      <c r="S19" s="45">
        <v>0</v>
      </c>
      <c r="T19" s="85">
        <f t="shared" si="2"/>
        <v>0</v>
      </c>
      <c r="U19" s="45">
        <v>259</v>
      </c>
      <c r="V19" s="85">
        <f t="shared" si="3"/>
        <v>259</v>
      </c>
      <c r="W19" s="94" t="s">
        <v>778</v>
      </c>
    </row>
    <row r="20" spans="1:23" ht="14.25" customHeight="1" x14ac:dyDescent="0.3">
      <c r="A20" s="84" t="s">
        <v>242</v>
      </c>
      <c r="B20" s="84" t="s">
        <v>243</v>
      </c>
      <c r="C20" s="84" t="s">
        <v>224</v>
      </c>
      <c r="D20" s="45">
        <v>8</v>
      </c>
      <c r="E20" s="45">
        <v>7</v>
      </c>
      <c r="F20" s="45">
        <v>0</v>
      </c>
      <c r="G20" s="45">
        <v>0</v>
      </c>
      <c r="H20" s="45">
        <v>4</v>
      </c>
      <c r="I20" s="45">
        <v>100</v>
      </c>
      <c r="J20" s="85">
        <f t="shared" si="0"/>
        <v>119</v>
      </c>
      <c r="K20" s="45">
        <v>0</v>
      </c>
      <c r="L20" s="85">
        <f t="shared" si="1"/>
        <v>119</v>
      </c>
      <c r="M20" s="94" t="s">
        <v>57</v>
      </c>
      <c r="N20" s="45">
        <v>10</v>
      </c>
      <c r="O20" s="45">
        <v>0</v>
      </c>
      <c r="P20" s="45">
        <v>0</v>
      </c>
      <c r="Q20" s="45">
        <v>0</v>
      </c>
      <c r="R20" s="45">
        <v>13</v>
      </c>
      <c r="S20" s="45">
        <v>0</v>
      </c>
      <c r="T20" s="85">
        <f t="shared" si="2"/>
        <v>23</v>
      </c>
      <c r="U20" s="45">
        <v>9</v>
      </c>
      <c r="V20" s="85">
        <f t="shared" si="3"/>
        <v>32</v>
      </c>
      <c r="W20" s="94" t="s">
        <v>778</v>
      </c>
    </row>
    <row r="21" spans="1:23" ht="14.25" customHeight="1" x14ac:dyDescent="0.3">
      <c r="A21" s="84" t="s">
        <v>244</v>
      </c>
      <c r="B21" s="84" t="s">
        <v>245</v>
      </c>
      <c r="C21" s="84" t="s">
        <v>227</v>
      </c>
      <c r="D21" s="45">
        <v>34</v>
      </c>
      <c r="E21" s="45">
        <v>0</v>
      </c>
      <c r="F21" s="45">
        <v>0</v>
      </c>
      <c r="G21" s="45">
        <v>0</v>
      </c>
      <c r="H21" s="45">
        <v>40</v>
      </c>
      <c r="I21" s="45">
        <v>216</v>
      </c>
      <c r="J21" s="85">
        <f t="shared" si="0"/>
        <v>290</v>
      </c>
      <c r="K21" s="45">
        <v>0</v>
      </c>
      <c r="L21" s="85">
        <f t="shared" si="1"/>
        <v>290</v>
      </c>
      <c r="M21" s="94" t="s">
        <v>778</v>
      </c>
      <c r="N21" s="45">
        <v>19</v>
      </c>
      <c r="O21" s="45">
        <v>0</v>
      </c>
      <c r="P21" s="45">
        <v>0</v>
      </c>
      <c r="Q21" s="45">
        <v>0</v>
      </c>
      <c r="R21" s="45">
        <v>27</v>
      </c>
      <c r="S21" s="45">
        <v>4</v>
      </c>
      <c r="T21" s="85">
        <f t="shared" si="2"/>
        <v>50</v>
      </c>
      <c r="U21" s="45">
        <v>31</v>
      </c>
      <c r="V21" s="85">
        <f t="shared" si="3"/>
        <v>81</v>
      </c>
      <c r="W21" s="94" t="s">
        <v>778</v>
      </c>
    </row>
    <row r="22" spans="1:23" ht="14.25" customHeight="1" x14ac:dyDescent="0.3">
      <c r="A22" s="84" t="s">
        <v>246</v>
      </c>
      <c r="B22" s="84" t="s">
        <v>247</v>
      </c>
      <c r="C22" s="84" t="s">
        <v>248</v>
      </c>
      <c r="D22" s="45">
        <v>0</v>
      </c>
      <c r="E22" s="45">
        <v>11</v>
      </c>
      <c r="F22" s="45">
        <v>0</v>
      </c>
      <c r="G22" s="45">
        <v>0</v>
      </c>
      <c r="H22" s="45">
        <v>0</v>
      </c>
      <c r="I22" s="45">
        <v>26</v>
      </c>
      <c r="J22" s="85">
        <f t="shared" si="0"/>
        <v>37</v>
      </c>
      <c r="K22" s="45">
        <v>0</v>
      </c>
      <c r="L22" s="85">
        <f t="shared" si="1"/>
        <v>37</v>
      </c>
      <c r="M22" s="94" t="s">
        <v>57</v>
      </c>
      <c r="N22" s="45">
        <v>29</v>
      </c>
      <c r="O22" s="45">
        <v>3</v>
      </c>
      <c r="P22" s="45">
        <v>0</v>
      </c>
      <c r="Q22" s="45">
        <v>0</v>
      </c>
      <c r="R22" s="45">
        <v>45</v>
      </c>
      <c r="S22" s="45">
        <v>0</v>
      </c>
      <c r="T22" s="85">
        <f t="shared" si="2"/>
        <v>77</v>
      </c>
      <c r="U22" s="45">
        <v>0</v>
      </c>
      <c r="V22" s="85">
        <f t="shared" si="3"/>
        <v>77</v>
      </c>
      <c r="W22" s="94" t="s">
        <v>778</v>
      </c>
    </row>
    <row r="23" spans="1:23" ht="14.25" customHeight="1" x14ac:dyDescent="0.3">
      <c r="A23" s="84" t="s">
        <v>249</v>
      </c>
      <c r="B23" s="84" t="s">
        <v>250</v>
      </c>
      <c r="C23" s="84" t="s">
        <v>236</v>
      </c>
      <c r="D23" s="45">
        <v>0</v>
      </c>
      <c r="E23" s="45">
        <v>3</v>
      </c>
      <c r="F23" s="45">
        <v>0</v>
      </c>
      <c r="G23" s="45">
        <v>0</v>
      </c>
      <c r="H23" s="45">
        <v>4</v>
      </c>
      <c r="I23" s="45">
        <v>0</v>
      </c>
      <c r="J23" s="85">
        <f t="shared" si="0"/>
        <v>7</v>
      </c>
      <c r="K23" s="45">
        <v>220</v>
      </c>
      <c r="L23" s="85">
        <f t="shared" si="1"/>
        <v>227</v>
      </c>
      <c r="M23" s="94" t="s">
        <v>57</v>
      </c>
      <c r="N23" s="45">
        <v>0</v>
      </c>
      <c r="O23" s="45">
        <v>3</v>
      </c>
      <c r="P23" s="45">
        <v>1</v>
      </c>
      <c r="Q23" s="45">
        <v>0</v>
      </c>
      <c r="R23" s="45">
        <v>12</v>
      </c>
      <c r="S23" s="45">
        <v>0</v>
      </c>
      <c r="T23" s="85">
        <f t="shared" si="2"/>
        <v>16</v>
      </c>
      <c r="U23" s="45">
        <v>90</v>
      </c>
      <c r="V23" s="85">
        <f t="shared" si="3"/>
        <v>106</v>
      </c>
      <c r="W23" s="94" t="s">
        <v>57</v>
      </c>
    </row>
    <row r="24" spans="1:23" ht="14.25" customHeight="1" x14ac:dyDescent="0.3">
      <c r="A24" s="84" t="s">
        <v>251</v>
      </c>
      <c r="B24" s="84" t="s">
        <v>252</v>
      </c>
      <c r="C24" s="84" t="s">
        <v>253</v>
      </c>
      <c r="D24" s="45">
        <v>0</v>
      </c>
      <c r="E24" s="45">
        <v>112</v>
      </c>
      <c r="F24" s="45">
        <v>0</v>
      </c>
      <c r="G24" s="45">
        <v>0</v>
      </c>
      <c r="H24" s="45">
        <v>88</v>
      </c>
      <c r="I24" s="45">
        <v>171</v>
      </c>
      <c r="J24" s="85">
        <f t="shared" si="0"/>
        <v>371</v>
      </c>
      <c r="K24" s="45">
        <v>234</v>
      </c>
      <c r="L24" s="85">
        <f t="shared" si="1"/>
        <v>605</v>
      </c>
      <c r="M24" s="94" t="s">
        <v>778</v>
      </c>
      <c r="N24" s="45">
        <v>14</v>
      </c>
      <c r="O24" s="45">
        <v>105</v>
      </c>
      <c r="P24" s="45">
        <v>0</v>
      </c>
      <c r="Q24" s="45">
        <v>0</v>
      </c>
      <c r="R24" s="45">
        <v>87</v>
      </c>
      <c r="S24" s="45">
        <v>0</v>
      </c>
      <c r="T24" s="85">
        <f t="shared" si="2"/>
        <v>206</v>
      </c>
      <c r="U24" s="45">
        <v>771</v>
      </c>
      <c r="V24" s="85">
        <f t="shared" si="3"/>
        <v>977</v>
      </c>
      <c r="W24" s="94" t="s">
        <v>778</v>
      </c>
    </row>
    <row r="25" spans="1:23" ht="14.25" customHeight="1" x14ac:dyDescent="0.3">
      <c r="A25" s="84" t="s">
        <v>254</v>
      </c>
      <c r="B25" s="84" t="s">
        <v>255</v>
      </c>
      <c r="C25" s="84" t="s">
        <v>227</v>
      </c>
      <c r="D25" s="45">
        <v>0</v>
      </c>
      <c r="E25" s="45">
        <v>0</v>
      </c>
      <c r="F25" s="45">
        <v>0</v>
      </c>
      <c r="G25" s="45">
        <v>0</v>
      </c>
      <c r="H25" s="45">
        <v>0</v>
      </c>
      <c r="I25" s="45">
        <v>0</v>
      </c>
      <c r="J25" s="85">
        <f t="shared" si="0"/>
        <v>0</v>
      </c>
      <c r="K25" s="45">
        <v>0</v>
      </c>
      <c r="L25" s="85">
        <f t="shared" si="1"/>
        <v>0</v>
      </c>
      <c r="M25" s="94" t="s">
        <v>778</v>
      </c>
      <c r="N25" s="45">
        <v>0</v>
      </c>
      <c r="O25" s="45">
        <v>65</v>
      </c>
      <c r="P25" s="45">
        <v>0</v>
      </c>
      <c r="Q25" s="45">
        <v>0</v>
      </c>
      <c r="R25" s="45">
        <v>68</v>
      </c>
      <c r="S25" s="45">
        <v>0</v>
      </c>
      <c r="T25" s="85">
        <f t="shared" si="2"/>
        <v>133</v>
      </c>
      <c r="U25" s="45">
        <v>0</v>
      </c>
      <c r="V25" s="85">
        <f t="shared" si="3"/>
        <v>133</v>
      </c>
      <c r="W25" s="94" t="s">
        <v>778</v>
      </c>
    </row>
    <row r="26" spans="1:23" ht="14.25" customHeight="1" x14ac:dyDescent="0.3">
      <c r="A26" s="84" t="s">
        <v>256</v>
      </c>
      <c r="B26" s="84" t="s">
        <v>257</v>
      </c>
      <c r="C26" s="84" t="s">
        <v>258</v>
      </c>
      <c r="D26" s="45">
        <v>0</v>
      </c>
      <c r="E26" s="45">
        <v>0</v>
      </c>
      <c r="F26" s="45">
        <v>0</v>
      </c>
      <c r="G26" s="45">
        <v>0</v>
      </c>
      <c r="H26" s="45">
        <v>2</v>
      </c>
      <c r="I26" s="45">
        <v>206</v>
      </c>
      <c r="J26" s="85">
        <f t="shared" si="0"/>
        <v>208</v>
      </c>
      <c r="K26" s="45">
        <v>0</v>
      </c>
      <c r="L26" s="85">
        <f t="shared" si="1"/>
        <v>208</v>
      </c>
      <c r="M26" s="94" t="s">
        <v>778</v>
      </c>
      <c r="N26" s="45">
        <v>36</v>
      </c>
      <c r="O26" s="45">
        <v>0</v>
      </c>
      <c r="P26" s="45">
        <v>0</v>
      </c>
      <c r="Q26" s="45">
        <v>0</v>
      </c>
      <c r="R26" s="45">
        <v>2</v>
      </c>
      <c r="S26" s="45">
        <v>0</v>
      </c>
      <c r="T26" s="85">
        <f t="shared" si="2"/>
        <v>38</v>
      </c>
      <c r="U26" s="45">
        <v>120</v>
      </c>
      <c r="V26" s="85">
        <f t="shared" si="3"/>
        <v>158</v>
      </c>
      <c r="W26" s="94" t="s">
        <v>778</v>
      </c>
    </row>
    <row r="27" spans="1:23" ht="14.25" customHeight="1" x14ac:dyDescent="0.3">
      <c r="A27" s="84" t="s">
        <v>259</v>
      </c>
      <c r="B27" s="84" t="s">
        <v>260</v>
      </c>
      <c r="C27" s="84" t="s">
        <v>258</v>
      </c>
      <c r="D27" s="45">
        <v>14</v>
      </c>
      <c r="E27" s="45">
        <v>0</v>
      </c>
      <c r="F27" s="45">
        <v>0</v>
      </c>
      <c r="G27" s="45">
        <v>0</v>
      </c>
      <c r="H27" s="45">
        <v>0</v>
      </c>
      <c r="I27" s="45">
        <v>18</v>
      </c>
      <c r="J27" s="85">
        <f t="shared" si="0"/>
        <v>32</v>
      </c>
      <c r="K27" s="45">
        <v>0</v>
      </c>
      <c r="L27" s="85">
        <f t="shared" si="1"/>
        <v>32</v>
      </c>
      <c r="M27" s="94" t="s">
        <v>778</v>
      </c>
      <c r="N27" s="45">
        <v>63</v>
      </c>
      <c r="O27" s="45">
        <v>0</v>
      </c>
      <c r="P27" s="45">
        <v>0</v>
      </c>
      <c r="Q27" s="45">
        <v>0</v>
      </c>
      <c r="R27" s="45">
        <v>0</v>
      </c>
      <c r="S27" s="45">
        <v>0</v>
      </c>
      <c r="T27" s="85">
        <f t="shared" si="2"/>
        <v>63</v>
      </c>
      <c r="U27" s="45">
        <v>0</v>
      </c>
      <c r="V27" s="85">
        <f t="shared" si="3"/>
        <v>63</v>
      </c>
      <c r="W27" s="94" t="s">
        <v>778</v>
      </c>
    </row>
    <row r="28" spans="1:23" ht="14.25" customHeight="1" x14ac:dyDescent="0.3">
      <c r="A28" s="84" t="s">
        <v>261</v>
      </c>
      <c r="B28" s="84" t="s">
        <v>262</v>
      </c>
      <c r="C28" s="84" t="s">
        <v>227</v>
      </c>
      <c r="D28" s="45">
        <v>11</v>
      </c>
      <c r="E28" s="45">
        <v>0</v>
      </c>
      <c r="F28" s="45">
        <v>0</v>
      </c>
      <c r="G28" s="45">
        <v>0</v>
      </c>
      <c r="H28" s="45">
        <v>7</v>
      </c>
      <c r="I28" s="45">
        <v>77</v>
      </c>
      <c r="J28" s="85">
        <f t="shared" si="0"/>
        <v>95</v>
      </c>
      <c r="K28" s="45">
        <v>21</v>
      </c>
      <c r="L28" s="85">
        <f t="shared" si="1"/>
        <v>116</v>
      </c>
      <c r="M28" s="94" t="s">
        <v>778</v>
      </c>
      <c r="N28" s="45">
        <v>33</v>
      </c>
      <c r="O28" s="45">
        <v>0</v>
      </c>
      <c r="P28" s="45">
        <v>9</v>
      </c>
      <c r="Q28" s="45">
        <v>0</v>
      </c>
      <c r="R28" s="45">
        <v>8</v>
      </c>
      <c r="S28" s="45">
        <v>2</v>
      </c>
      <c r="T28" s="85">
        <f t="shared" si="2"/>
        <v>52</v>
      </c>
      <c r="U28" s="45">
        <v>43</v>
      </c>
      <c r="V28" s="85">
        <f t="shared" si="3"/>
        <v>95</v>
      </c>
      <c r="W28" s="94" t="s">
        <v>778</v>
      </c>
    </row>
    <row r="29" spans="1:23" ht="14.25" customHeight="1" x14ac:dyDescent="0.3">
      <c r="A29" s="84" t="s">
        <v>263</v>
      </c>
      <c r="B29" s="84" t="s">
        <v>264</v>
      </c>
      <c r="C29" s="84" t="s">
        <v>258</v>
      </c>
      <c r="D29" s="45">
        <v>109</v>
      </c>
      <c r="E29" s="45">
        <v>16</v>
      </c>
      <c r="F29" s="45">
        <v>0</v>
      </c>
      <c r="G29" s="45">
        <v>53</v>
      </c>
      <c r="H29" s="45">
        <v>8</v>
      </c>
      <c r="I29" s="45">
        <v>137</v>
      </c>
      <c r="J29" s="85">
        <f t="shared" si="0"/>
        <v>323</v>
      </c>
      <c r="K29" s="45">
        <v>0</v>
      </c>
      <c r="L29" s="85">
        <f t="shared" si="1"/>
        <v>323</v>
      </c>
      <c r="M29" s="94" t="s">
        <v>57</v>
      </c>
      <c r="N29" s="45">
        <v>41</v>
      </c>
      <c r="O29" s="45">
        <v>62</v>
      </c>
      <c r="P29" s="45">
        <v>0</v>
      </c>
      <c r="Q29" s="45">
        <v>42</v>
      </c>
      <c r="R29" s="45">
        <v>73</v>
      </c>
      <c r="S29" s="45">
        <v>0</v>
      </c>
      <c r="T29" s="85">
        <f t="shared" si="2"/>
        <v>218</v>
      </c>
      <c r="U29" s="45">
        <v>0</v>
      </c>
      <c r="V29" s="85">
        <f t="shared" si="3"/>
        <v>218</v>
      </c>
      <c r="W29" s="94" t="s">
        <v>57</v>
      </c>
    </row>
    <row r="30" spans="1:23" ht="14.25" customHeight="1" x14ac:dyDescent="0.3">
      <c r="A30" s="84" t="s">
        <v>265</v>
      </c>
      <c r="B30" s="84" t="s">
        <v>266</v>
      </c>
      <c r="C30" s="84" t="s">
        <v>227</v>
      </c>
      <c r="D30" s="45">
        <v>0</v>
      </c>
      <c r="E30" s="45">
        <v>0</v>
      </c>
      <c r="F30" s="45">
        <v>0</v>
      </c>
      <c r="G30" s="45">
        <v>0</v>
      </c>
      <c r="H30" s="45">
        <v>0</v>
      </c>
      <c r="I30" s="45">
        <v>68</v>
      </c>
      <c r="J30" s="85">
        <f t="shared" si="0"/>
        <v>68</v>
      </c>
      <c r="K30" s="45">
        <v>0</v>
      </c>
      <c r="L30" s="85">
        <f t="shared" si="1"/>
        <v>68</v>
      </c>
      <c r="M30" s="94" t="s">
        <v>778</v>
      </c>
      <c r="N30" s="45">
        <v>0</v>
      </c>
      <c r="O30" s="45">
        <v>36</v>
      </c>
      <c r="P30" s="45">
        <v>0</v>
      </c>
      <c r="Q30" s="45">
        <v>0</v>
      </c>
      <c r="R30" s="45">
        <v>29</v>
      </c>
      <c r="S30" s="45">
        <v>19</v>
      </c>
      <c r="T30" s="85">
        <f t="shared" si="2"/>
        <v>84</v>
      </c>
      <c r="U30" s="45">
        <v>0</v>
      </c>
      <c r="V30" s="85">
        <f t="shared" si="3"/>
        <v>84</v>
      </c>
      <c r="W30" s="94" t="s">
        <v>778</v>
      </c>
    </row>
    <row r="31" spans="1:23" ht="14.25" customHeight="1" x14ac:dyDescent="0.3">
      <c r="A31" s="84" t="s">
        <v>267</v>
      </c>
      <c r="B31" s="84" t="s">
        <v>268</v>
      </c>
      <c r="C31" s="84" t="s">
        <v>248</v>
      </c>
      <c r="D31" s="45">
        <v>0</v>
      </c>
      <c r="E31" s="45">
        <v>0</v>
      </c>
      <c r="F31" s="45">
        <v>0</v>
      </c>
      <c r="G31" s="45">
        <v>0</v>
      </c>
      <c r="H31" s="45">
        <v>0</v>
      </c>
      <c r="I31" s="45">
        <v>33</v>
      </c>
      <c r="J31" s="85">
        <f t="shared" si="0"/>
        <v>33</v>
      </c>
      <c r="K31" s="45">
        <v>0</v>
      </c>
      <c r="L31" s="85">
        <f t="shared" si="1"/>
        <v>33</v>
      </c>
      <c r="M31" s="94" t="s">
        <v>778</v>
      </c>
      <c r="N31" s="45">
        <v>0</v>
      </c>
      <c r="O31" s="45">
        <v>0</v>
      </c>
      <c r="P31" s="45">
        <v>0</v>
      </c>
      <c r="Q31" s="45">
        <v>0</v>
      </c>
      <c r="R31" s="45">
        <v>1</v>
      </c>
      <c r="S31" s="45">
        <v>0</v>
      </c>
      <c r="T31" s="85">
        <f t="shared" si="2"/>
        <v>1</v>
      </c>
      <c r="U31" s="45">
        <v>0</v>
      </c>
      <c r="V31" s="85">
        <f t="shared" si="3"/>
        <v>1</v>
      </c>
      <c r="W31" s="94" t="s">
        <v>778</v>
      </c>
    </row>
    <row r="32" spans="1:23" ht="14.25" customHeight="1" x14ac:dyDescent="0.3">
      <c r="A32" s="84" t="s">
        <v>269</v>
      </c>
      <c r="B32" s="84" t="s">
        <v>270</v>
      </c>
      <c r="C32" s="84" t="s">
        <v>224</v>
      </c>
      <c r="D32" s="45">
        <v>0</v>
      </c>
      <c r="E32" s="45">
        <v>0</v>
      </c>
      <c r="F32" s="45">
        <v>0</v>
      </c>
      <c r="G32" s="45">
        <v>0</v>
      </c>
      <c r="H32" s="45">
        <v>0</v>
      </c>
      <c r="I32" s="45">
        <v>14</v>
      </c>
      <c r="J32" s="85">
        <f t="shared" si="0"/>
        <v>14</v>
      </c>
      <c r="K32" s="45">
        <v>0</v>
      </c>
      <c r="L32" s="85">
        <f t="shared" si="1"/>
        <v>14</v>
      </c>
      <c r="M32" s="94" t="s">
        <v>778</v>
      </c>
      <c r="N32" s="45">
        <v>0</v>
      </c>
      <c r="O32" s="45">
        <v>67</v>
      </c>
      <c r="P32" s="45">
        <v>0</v>
      </c>
      <c r="Q32" s="45">
        <v>0</v>
      </c>
      <c r="R32" s="45">
        <v>127</v>
      </c>
      <c r="S32" s="45">
        <v>0</v>
      </c>
      <c r="T32" s="85">
        <f t="shared" si="2"/>
        <v>194</v>
      </c>
      <c r="U32" s="45">
        <v>0</v>
      </c>
      <c r="V32" s="85">
        <f t="shared" si="3"/>
        <v>194</v>
      </c>
      <c r="W32" s="94" t="s">
        <v>778</v>
      </c>
    </row>
    <row r="33" spans="1:23" ht="14.25" customHeight="1" x14ac:dyDescent="0.3">
      <c r="A33" s="84" t="s">
        <v>271</v>
      </c>
      <c r="B33" s="84" t="s">
        <v>272</v>
      </c>
      <c r="C33" s="84" t="s">
        <v>239</v>
      </c>
      <c r="D33" s="45">
        <v>0</v>
      </c>
      <c r="E33" s="45">
        <v>0</v>
      </c>
      <c r="F33" s="45">
        <v>0</v>
      </c>
      <c r="G33" s="45">
        <v>0</v>
      </c>
      <c r="H33" s="45">
        <v>0</v>
      </c>
      <c r="I33" s="45">
        <v>235</v>
      </c>
      <c r="J33" s="85">
        <f t="shared" si="0"/>
        <v>235</v>
      </c>
      <c r="K33" s="45">
        <v>6</v>
      </c>
      <c r="L33" s="85">
        <f t="shared" si="1"/>
        <v>241</v>
      </c>
      <c r="M33" s="94" t="s">
        <v>778</v>
      </c>
      <c r="N33" s="45">
        <v>154</v>
      </c>
      <c r="O33" s="45">
        <v>0</v>
      </c>
      <c r="P33" s="45">
        <v>0</v>
      </c>
      <c r="Q33" s="45">
        <v>37</v>
      </c>
      <c r="R33" s="45">
        <v>61</v>
      </c>
      <c r="S33" s="45">
        <v>10</v>
      </c>
      <c r="T33" s="85">
        <f t="shared" si="2"/>
        <v>262</v>
      </c>
      <c r="U33" s="45">
        <v>9</v>
      </c>
      <c r="V33" s="85">
        <f t="shared" si="3"/>
        <v>271</v>
      </c>
      <c r="W33" s="94" t="s">
        <v>57</v>
      </c>
    </row>
    <row r="34" spans="1:23" ht="14.25" customHeight="1" x14ac:dyDescent="0.3">
      <c r="A34" s="84" t="s">
        <v>273</v>
      </c>
      <c r="B34" s="84" t="s">
        <v>274</v>
      </c>
      <c r="C34" s="84" t="s">
        <v>236</v>
      </c>
      <c r="D34" s="45">
        <v>0</v>
      </c>
      <c r="E34" s="45">
        <v>0</v>
      </c>
      <c r="F34" s="45">
        <v>0</v>
      </c>
      <c r="G34" s="45">
        <v>0</v>
      </c>
      <c r="H34" s="45">
        <v>55</v>
      </c>
      <c r="I34" s="45">
        <v>18</v>
      </c>
      <c r="J34" s="85">
        <f t="shared" si="0"/>
        <v>73</v>
      </c>
      <c r="K34" s="45">
        <v>0</v>
      </c>
      <c r="L34" s="85">
        <f t="shared" si="1"/>
        <v>73</v>
      </c>
      <c r="M34" s="94" t="s">
        <v>778</v>
      </c>
      <c r="N34" s="45">
        <v>12</v>
      </c>
      <c r="O34" s="45">
        <v>0</v>
      </c>
      <c r="P34" s="45">
        <v>0</v>
      </c>
      <c r="Q34" s="45">
        <v>0</v>
      </c>
      <c r="R34" s="45">
        <v>35</v>
      </c>
      <c r="S34" s="45">
        <v>0</v>
      </c>
      <c r="T34" s="85">
        <f t="shared" si="2"/>
        <v>47</v>
      </c>
      <c r="U34" s="45">
        <v>0</v>
      </c>
      <c r="V34" s="85">
        <f t="shared" si="3"/>
        <v>47</v>
      </c>
      <c r="W34" s="94" t="s">
        <v>778</v>
      </c>
    </row>
    <row r="35" spans="1:23" ht="14.25" customHeight="1" x14ac:dyDescent="0.3">
      <c r="A35" s="84" t="s">
        <v>275</v>
      </c>
      <c r="B35" s="84" t="s">
        <v>276</v>
      </c>
      <c r="C35" s="84" t="s">
        <v>236</v>
      </c>
      <c r="D35" s="45">
        <v>0</v>
      </c>
      <c r="E35" s="45">
        <v>0</v>
      </c>
      <c r="F35" s="45">
        <v>0</v>
      </c>
      <c r="G35" s="45">
        <v>0</v>
      </c>
      <c r="H35" s="45">
        <v>0</v>
      </c>
      <c r="I35" s="45">
        <v>137</v>
      </c>
      <c r="J35" s="85">
        <f t="shared" si="0"/>
        <v>137</v>
      </c>
      <c r="K35" s="45">
        <v>0</v>
      </c>
      <c r="L35" s="85">
        <f t="shared" si="1"/>
        <v>137</v>
      </c>
      <c r="M35" s="94" t="s">
        <v>778</v>
      </c>
      <c r="N35" s="45">
        <v>31</v>
      </c>
      <c r="O35" s="45">
        <v>75</v>
      </c>
      <c r="P35" s="45">
        <v>0</v>
      </c>
      <c r="Q35" s="45">
        <v>0</v>
      </c>
      <c r="R35" s="45">
        <v>70</v>
      </c>
      <c r="S35" s="45">
        <v>0</v>
      </c>
      <c r="T35" s="85">
        <f t="shared" si="2"/>
        <v>176</v>
      </c>
      <c r="U35" s="45">
        <v>0</v>
      </c>
      <c r="V35" s="85">
        <f t="shared" si="3"/>
        <v>176</v>
      </c>
      <c r="W35" s="94" t="s">
        <v>778</v>
      </c>
    </row>
    <row r="36" spans="1:23" ht="14.25" customHeight="1" x14ac:dyDescent="0.3">
      <c r="A36" s="84" t="s">
        <v>779</v>
      </c>
      <c r="B36" s="84" t="s">
        <v>780</v>
      </c>
      <c r="C36" s="84" t="s">
        <v>236</v>
      </c>
      <c r="D36" s="45">
        <v>0</v>
      </c>
      <c r="E36" s="45">
        <v>0</v>
      </c>
      <c r="F36" s="45">
        <v>0</v>
      </c>
      <c r="G36" s="45">
        <v>0</v>
      </c>
      <c r="H36" s="45">
        <v>0</v>
      </c>
      <c r="I36" s="45">
        <v>42</v>
      </c>
      <c r="J36" s="85">
        <f t="shared" si="0"/>
        <v>42</v>
      </c>
      <c r="K36" s="45">
        <v>0</v>
      </c>
      <c r="L36" s="85">
        <f t="shared" si="1"/>
        <v>42</v>
      </c>
      <c r="M36" s="94" t="s">
        <v>778</v>
      </c>
      <c r="N36" s="45">
        <v>0</v>
      </c>
      <c r="O36" s="45">
        <v>0</v>
      </c>
      <c r="P36" s="45">
        <v>0</v>
      </c>
      <c r="Q36" s="45">
        <v>0</v>
      </c>
      <c r="R36" s="45">
        <v>3</v>
      </c>
      <c r="S36" s="45">
        <v>0</v>
      </c>
      <c r="T36" s="85">
        <f t="shared" si="2"/>
        <v>3</v>
      </c>
      <c r="U36" s="45">
        <v>0</v>
      </c>
      <c r="V36" s="85">
        <f t="shared" si="3"/>
        <v>3</v>
      </c>
      <c r="W36" s="94" t="s">
        <v>778</v>
      </c>
    </row>
    <row r="37" spans="1:23" ht="14.25" customHeight="1" x14ac:dyDescent="0.3">
      <c r="A37" s="84" t="s">
        <v>277</v>
      </c>
      <c r="B37" s="84" t="s">
        <v>278</v>
      </c>
      <c r="C37" s="84" t="s">
        <v>224</v>
      </c>
      <c r="D37" s="45">
        <v>0</v>
      </c>
      <c r="E37" s="45">
        <v>38</v>
      </c>
      <c r="F37" s="45">
        <v>0</v>
      </c>
      <c r="G37" s="45">
        <v>0</v>
      </c>
      <c r="H37" s="45">
        <v>0</v>
      </c>
      <c r="I37" s="45">
        <v>0</v>
      </c>
      <c r="J37" s="85">
        <f t="shared" si="0"/>
        <v>38</v>
      </c>
      <c r="K37" s="45">
        <v>64</v>
      </c>
      <c r="L37" s="85">
        <f t="shared" si="1"/>
        <v>102</v>
      </c>
      <c r="M37" s="94" t="s">
        <v>778</v>
      </c>
      <c r="N37" s="45">
        <v>0</v>
      </c>
      <c r="O37" s="45">
        <v>216</v>
      </c>
      <c r="P37" s="45">
        <v>0</v>
      </c>
      <c r="Q37" s="45">
        <v>0</v>
      </c>
      <c r="R37" s="45">
        <v>113</v>
      </c>
      <c r="S37" s="45">
        <v>0</v>
      </c>
      <c r="T37" s="85">
        <f t="shared" si="2"/>
        <v>329</v>
      </c>
      <c r="U37" s="45">
        <v>0</v>
      </c>
      <c r="V37" s="85">
        <f t="shared" si="3"/>
        <v>329</v>
      </c>
      <c r="W37" s="94" t="s">
        <v>778</v>
      </c>
    </row>
    <row r="38" spans="1:23" ht="14.25" customHeight="1" x14ac:dyDescent="0.3">
      <c r="A38" s="84" t="s">
        <v>279</v>
      </c>
      <c r="B38" s="84" t="s">
        <v>280</v>
      </c>
      <c r="C38" s="84" t="s">
        <v>248</v>
      </c>
      <c r="D38" s="45">
        <v>0</v>
      </c>
      <c r="E38" s="45">
        <v>16</v>
      </c>
      <c r="F38" s="45">
        <v>0</v>
      </c>
      <c r="G38" s="45">
        <v>0</v>
      </c>
      <c r="H38" s="45">
        <v>19</v>
      </c>
      <c r="I38" s="45">
        <v>267</v>
      </c>
      <c r="J38" s="85">
        <f t="shared" si="0"/>
        <v>302</v>
      </c>
      <c r="K38" s="45">
        <v>0</v>
      </c>
      <c r="L38" s="85">
        <f t="shared" si="1"/>
        <v>302</v>
      </c>
      <c r="M38" s="94" t="s">
        <v>778</v>
      </c>
      <c r="N38" s="45">
        <v>67</v>
      </c>
      <c r="O38" s="45">
        <v>110</v>
      </c>
      <c r="P38" s="45">
        <v>0</v>
      </c>
      <c r="Q38" s="45">
        <v>0</v>
      </c>
      <c r="R38" s="45">
        <v>113</v>
      </c>
      <c r="S38" s="45">
        <v>22</v>
      </c>
      <c r="T38" s="85">
        <f t="shared" si="2"/>
        <v>312</v>
      </c>
      <c r="U38" s="45">
        <v>39</v>
      </c>
      <c r="V38" s="85">
        <f t="shared" si="3"/>
        <v>351</v>
      </c>
      <c r="W38" s="94" t="s">
        <v>778</v>
      </c>
    </row>
    <row r="39" spans="1:23" ht="14.25" customHeight="1" x14ac:dyDescent="0.3">
      <c r="A39" s="84" t="s">
        <v>281</v>
      </c>
      <c r="B39" s="84" t="s">
        <v>282</v>
      </c>
      <c r="C39" s="84" t="s">
        <v>236</v>
      </c>
      <c r="D39" s="45">
        <v>0</v>
      </c>
      <c r="E39" s="45">
        <v>0</v>
      </c>
      <c r="F39" s="45">
        <v>0</v>
      </c>
      <c r="G39" s="45">
        <v>0</v>
      </c>
      <c r="H39" s="45">
        <v>0</v>
      </c>
      <c r="I39" s="45">
        <v>8</v>
      </c>
      <c r="J39" s="85">
        <f t="shared" si="0"/>
        <v>8</v>
      </c>
      <c r="K39" s="45">
        <v>0</v>
      </c>
      <c r="L39" s="85">
        <f t="shared" si="1"/>
        <v>8</v>
      </c>
      <c r="M39" s="94" t="s">
        <v>778</v>
      </c>
      <c r="N39" s="45">
        <v>51</v>
      </c>
      <c r="O39" s="45">
        <v>0</v>
      </c>
      <c r="P39" s="45">
        <v>0</v>
      </c>
      <c r="Q39" s="45">
        <v>0</v>
      </c>
      <c r="R39" s="45">
        <v>124</v>
      </c>
      <c r="S39" s="45">
        <v>0</v>
      </c>
      <c r="T39" s="85">
        <f t="shared" si="2"/>
        <v>175</v>
      </c>
      <c r="U39" s="45">
        <v>0</v>
      </c>
      <c r="V39" s="85">
        <f t="shared" si="3"/>
        <v>175</v>
      </c>
      <c r="W39" s="94" t="s">
        <v>778</v>
      </c>
    </row>
    <row r="40" spans="1:23" ht="14.25" customHeight="1" x14ac:dyDescent="0.3">
      <c r="A40" s="84" t="s">
        <v>309</v>
      </c>
      <c r="B40" s="84" t="s">
        <v>310</v>
      </c>
      <c r="C40" s="84" t="s">
        <v>253</v>
      </c>
      <c r="D40" s="45">
        <v>0</v>
      </c>
      <c r="E40" s="45">
        <v>0</v>
      </c>
      <c r="F40" s="45">
        <v>0</v>
      </c>
      <c r="G40" s="45">
        <v>0</v>
      </c>
      <c r="H40" s="45">
        <v>0</v>
      </c>
      <c r="I40" s="45">
        <v>0</v>
      </c>
      <c r="J40" s="85">
        <f t="shared" si="0"/>
        <v>0</v>
      </c>
      <c r="K40" s="45">
        <v>0</v>
      </c>
      <c r="L40" s="85">
        <f t="shared" si="1"/>
        <v>0</v>
      </c>
      <c r="M40" s="94" t="s">
        <v>778</v>
      </c>
      <c r="N40" s="45">
        <v>18</v>
      </c>
      <c r="O40" s="45">
        <v>16</v>
      </c>
      <c r="P40" s="45">
        <v>0</v>
      </c>
      <c r="Q40" s="45">
        <v>6</v>
      </c>
      <c r="R40" s="45">
        <v>21</v>
      </c>
      <c r="S40" s="45">
        <v>0</v>
      </c>
      <c r="T40" s="85">
        <f t="shared" si="2"/>
        <v>61</v>
      </c>
      <c r="U40" s="45">
        <v>0</v>
      </c>
      <c r="V40" s="85">
        <f t="shared" si="3"/>
        <v>61</v>
      </c>
      <c r="W40" s="94" t="s">
        <v>57</v>
      </c>
    </row>
    <row r="41" spans="1:23" ht="14.25" customHeight="1" x14ac:dyDescent="0.3">
      <c r="A41" s="84" t="s">
        <v>283</v>
      </c>
      <c r="B41" s="84" t="s">
        <v>284</v>
      </c>
      <c r="C41" s="84" t="s">
        <v>236</v>
      </c>
      <c r="D41" s="45">
        <v>2</v>
      </c>
      <c r="E41" s="45">
        <v>0</v>
      </c>
      <c r="F41" s="45">
        <v>0</v>
      </c>
      <c r="G41" s="45">
        <v>0</v>
      </c>
      <c r="H41" s="45">
        <v>8</v>
      </c>
      <c r="I41" s="45">
        <v>0</v>
      </c>
      <c r="J41" s="85">
        <f t="shared" si="0"/>
        <v>10</v>
      </c>
      <c r="K41" s="45">
        <v>0</v>
      </c>
      <c r="L41" s="85">
        <f t="shared" si="1"/>
        <v>10</v>
      </c>
      <c r="M41" s="94" t="s">
        <v>57</v>
      </c>
      <c r="N41" s="45">
        <v>70</v>
      </c>
      <c r="O41" s="45">
        <v>0</v>
      </c>
      <c r="P41" s="45">
        <v>0</v>
      </c>
      <c r="Q41" s="45">
        <v>0</v>
      </c>
      <c r="R41" s="45">
        <v>97</v>
      </c>
      <c r="S41" s="45">
        <v>0</v>
      </c>
      <c r="T41" s="85">
        <f t="shared" si="2"/>
        <v>167</v>
      </c>
      <c r="U41" s="45">
        <v>0</v>
      </c>
      <c r="V41" s="85">
        <f t="shared" si="3"/>
        <v>167</v>
      </c>
      <c r="W41" s="94" t="s">
        <v>778</v>
      </c>
    </row>
    <row r="42" spans="1:23" ht="14.25" customHeight="1" x14ac:dyDescent="0.3">
      <c r="A42" s="84" t="s">
        <v>285</v>
      </c>
      <c r="B42" s="84" t="s">
        <v>286</v>
      </c>
      <c r="C42" s="84" t="s">
        <v>227</v>
      </c>
      <c r="D42" s="45">
        <v>24</v>
      </c>
      <c r="E42" s="45">
        <v>0</v>
      </c>
      <c r="F42" s="45">
        <v>0</v>
      </c>
      <c r="G42" s="45">
        <v>0</v>
      </c>
      <c r="H42" s="45">
        <v>0</v>
      </c>
      <c r="I42" s="45">
        <v>56</v>
      </c>
      <c r="J42" s="85">
        <f t="shared" si="0"/>
        <v>80</v>
      </c>
      <c r="K42" s="45">
        <v>0</v>
      </c>
      <c r="L42" s="85">
        <f t="shared" si="1"/>
        <v>80</v>
      </c>
      <c r="M42" s="94" t="s">
        <v>778</v>
      </c>
      <c r="N42" s="45">
        <v>0</v>
      </c>
      <c r="O42" s="45">
        <v>32</v>
      </c>
      <c r="P42" s="45">
        <v>0</v>
      </c>
      <c r="Q42" s="45">
        <v>0</v>
      </c>
      <c r="R42" s="45">
        <v>30</v>
      </c>
      <c r="S42" s="45">
        <v>0</v>
      </c>
      <c r="T42" s="85">
        <f t="shared" si="2"/>
        <v>62</v>
      </c>
      <c r="U42" s="45">
        <v>0</v>
      </c>
      <c r="V42" s="85">
        <f t="shared" si="3"/>
        <v>62</v>
      </c>
      <c r="W42" s="94" t="s">
        <v>778</v>
      </c>
    </row>
    <row r="43" spans="1:23" ht="14.25" customHeight="1" x14ac:dyDescent="0.3">
      <c r="A43" s="84" t="s">
        <v>287</v>
      </c>
      <c r="B43" s="84" t="s">
        <v>288</v>
      </c>
      <c r="C43" s="84" t="s">
        <v>224</v>
      </c>
      <c r="D43" s="45">
        <v>2</v>
      </c>
      <c r="E43" s="45">
        <v>70</v>
      </c>
      <c r="F43" s="45">
        <v>0</v>
      </c>
      <c r="G43" s="45">
        <v>0</v>
      </c>
      <c r="H43" s="45">
        <v>4</v>
      </c>
      <c r="I43" s="45">
        <v>14</v>
      </c>
      <c r="J43" s="85">
        <f t="shared" si="0"/>
        <v>90</v>
      </c>
      <c r="K43" s="45">
        <v>0</v>
      </c>
      <c r="L43" s="85">
        <f t="shared" si="1"/>
        <v>90</v>
      </c>
      <c r="M43" s="94" t="s">
        <v>57</v>
      </c>
      <c r="N43" s="45">
        <v>28</v>
      </c>
      <c r="O43" s="45">
        <v>31</v>
      </c>
      <c r="P43" s="45">
        <v>8</v>
      </c>
      <c r="Q43" s="45">
        <v>0</v>
      </c>
      <c r="R43" s="45">
        <v>59</v>
      </c>
      <c r="S43" s="45">
        <v>0</v>
      </c>
      <c r="T43" s="85">
        <f t="shared" si="2"/>
        <v>126</v>
      </c>
      <c r="U43" s="45">
        <v>10</v>
      </c>
      <c r="V43" s="85">
        <f t="shared" si="3"/>
        <v>136</v>
      </c>
      <c r="W43" s="94" t="s">
        <v>778</v>
      </c>
    </row>
    <row r="44" spans="1:23" ht="14.25" customHeight="1" x14ac:dyDescent="0.3">
      <c r="A44" s="84" t="s">
        <v>289</v>
      </c>
      <c r="B44" s="84" t="s">
        <v>290</v>
      </c>
      <c r="C44" s="84" t="s">
        <v>258</v>
      </c>
      <c r="D44" s="45">
        <v>21</v>
      </c>
      <c r="E44" s="45">
        <v>0</v>
      </c>
      <c r="F44" s="45">
        <v>0</v>
      </c>
      <c r="G44" s="45">
        <v>0</v>
      </c>
      <c r="H44" s="45">
        <v>0</v>
      </c>
      <c r="I44" s="45">
        <v>73</v>
      </c>
      <c r="J44" s="85">
        <f t="shared" si="0"/>
        <v>94</v>
      </c>
      <c r="K44" s="45">
        <v>0</v>
      </c>
      <c r="L44" s="85">
        <f t="shared" si="1"/>
        <v>94</v>
      </c>
      <c r="M44" s="94" t="s">
        <v>778</v>
      </c>
      <c r="N44" s="45">
        <v>31</v>
      </c>
      <c r="O44" s="45">
        <v>0</v>
      </c>
      <c r="P44" s="45">
        <v>0</v>
      </c>
      <c r="Q44" s="45">
        <v>0</v>
      </c>
      <c r="R44" s="45">
        <v>0</v>
      </c>
      <c r="S44" s="45">
        <v>0</v>
      </c>
      <c r="T44" s="85">
        <f t="shared" si="2"/>
        <v>31</v>
      </c>
      <c r="U44" s="45">
        <v>20</v>
      </c>
      <c r="V44" s="85">
        <f t="shared" si="3"/>
        <v>51</v>
      </c>
      <c r="W44" s="94" t="s">
        <v>57</v>
      </c>
    </row>
    <row r="45" spans="1:23" ht="14.25" customHeight="1" x14ac:dyDescent="0.3">
      <c r="A45" s="84" t="s">
        <v>291</v>
      </c>
      <c r="B45" s="84" t="s">
        <v>292</v>
      </c>
      <c r="C45" s="84" t="s">
        <v>258</v>
      </c>
      <c r="D45" s="45">
        <v>0</v>
      </c>
      <c r="E45" s="45">
        <v>0</v>
      </c>
      <c r="F45" s="45">
        <v>36</v>
      </c>
      <c r="G45" s="45">
        <v>7</v>
      </c>
      <c r="H45" s="45">
        <v>0</v>
      </c>
      <c r="I45" s="45">
        <v>97</v>
      </c>
      <c r="J45" s="85">
        <f t="shared" si="0"/>
        <v>140</v>
      </c>
      <c r="K45" s="45">
        <v>211</v>
      </c>
      <c r="L45" s="85">
        <f t="shared" si="1"/>
        <v>351</v>
      </c>
      <c r="M45" s="94" t="s">
        <v>57</v>
      </c>
      <c r="N45" s="45">
        <v>16</v>
      </c>
      <c r="O45" s="45">
        <v>22</v>
      </c>
      <c r="P45" s="45">
        <v>13</v>
      </c>
      <c r="Q45" s="45">
        <v>7</v>
      </c>
      <c r="R45" s="45">
        <v>9</v>
      </c>
      <c r="S45" s="45">
        <v>0</v>
      </c>
      <c r="T45" s="85">
        <f t="shared" si="2"/>
        <v>67</v>
      </c>
      <c r="U45" s="45">
        <v>0</v>
      </c>
      <c r="V45" s="85">
        <f t="shared" si="3"/>
        <v>67</v>
      </c>
      <c r="W45" s="94" t="s">
        <v>57</v>
      </c>
    </row>
    <row r="46" spans="1:23" ht="14.25" customHeight="1" x14ac:dyDescent="0.3">
      <c r="A46" s="84" t="s">
        <v>293</v>
      </c>
      <c r="B46" s="84" t="s">
        <v>294</v>
      </c>
      <c r="C46" s="84" t="s">
        <v>239</v>
      </c>
      <c r="D46" s="45">
        <v>14</v>
      </c>
      <c r="E46" s="45">
        <v>0</v>
      </c>
      <c r="F46" s="45">
        <v>0</v>
      </c>
      <c r="G46" s="45">
        <v>0</v>
      </c>
      <c r="H46" s="45">
        <v>0</v>
      </c>
      <c r="I46" s="45">
        <v>0</v>
      </c>
      <c r="J46" s="85">
        <f t="shared" si="0"/>
        <v>14</v>
      </c>
      <c r="K46" s="45">
        <v>0</v>
      </c>
      <c r="L46" s="85">
        <f t="shared" si="1"/>
        <v>14</v>
      </c>
      <c r="M46" s="94" t="s">
        <v>778</v>
      </c>
      <c r="N46" s="45">
        <v>69</v>
      </c>
      <c r="O46" s="45">
        <v>0</v>
      </c>
      <c r="P46" s="45">
        <v>0</v>
      </c>
      <c r="Q46" s="45">
        <v>0</v>
      </c>
      <c r="R46" s="45">
        <v>0</v>
      </c>
      <c r="S46" s="45">
        <v>0</v>
      </c>
      <c r="T46" s="85">
        <f t="shared" si="2"/>
        <v>69</v>
      </c>
      <c r="U46" s="45">
        <v>0</v>
      </c>
      <c r="V46" s="85">
        <f t="shared" si="3"/>
        <v>69</v>
      </c>
      <c r="W46" s="94" t="s">
        <v>778</v>
      </c>
    </row>
    <row r="47" spans="1:23" ht="14.25" customHeight="1" x14ac:dyDescent="0.3">
      <c r="A47" s="84" t="s">
        <v>295</v>
      </c>
      <c r="B47" s="84" t="s">
        <v>296</v>
      </c>
      <c r="C47" s="84" t="s">
        <v>236</v>
      </c>
      <c r="D47" s="45">
        <v>43</v>
      </c>
      <c r="E47" s="45">
        <v>57</v>
      </c>
      <c r="F47" s="45">
        <v>0</v>
      </c>
      <c r="G47" s="45">
        <v>0</v>
      </c>
      <c r="H47" s="45">
        <v>0</v>
      </c>
      <c r="I47" s="45">
        <v>3</v>
      </c>
      <c r="J47" s="85">
        <f t="shared" si="0"/>
        <v>103</v>
      </c>
      <c r="K47" s="45">
        <v>0</v>
      </c>
      <c r="L47" s="85">
        <f t="shared" si="1"/>
        <v>103</v>
      </c>
      <c r="M47" s="94" t="s">
        <v>778</v>
      </c>
      <c r="N47" s="45">
        <v>21</v>
      </c>
      <c r="O47" s="45">
        <v>21</v>
      </c>
      <c r="P47" s="45">
        <v>0</v>
      </c>
      <c r="Q47" s="45">
        <v>0</v>
      </c>
      <c r="R47" s="45">
        <v>0</v>
      </c>
      <c r="S47" s="45">
        <v>0</v>
      </c>
      <c r="T47" s="85">
        <f t="shared" si="2"/>
        <v>42</v>
      </c>
      <c r="U47" s="45">
        <v>3</v>
      </c>
      <c r="V47" s="85">
        <f t="shared" si="3"/>
        <v>45</v>
      </c>
      <c r="W47" s="94" t="s">
        <v>778</v>
      </c>
    </row>
    <row r="48" spans="1:23" ht="14.25" customHeight="1" x14ac:dyDescent="0.3">
      <c r="A48" s="84" t="s">
        <v>313</v>
      </c>
      <c r="B48" s="84" t="s">
        <v>314</v>
      </c>
      <c r="C48" s="84" t="s">
        <v>224</v>
      </c>
      <c r="D48" s="45">
        <v>0</v>
      </c>
      <c r="E48" s="45">
        <v>0</v>
      </c>
      <c r="F48" s="45">
        <v>0</v>
      </c>
      <c r="G48" s="45">
        <v>0</v>
      </c>
      <c r="H48" s="45">
        <v>0</v>
      </c>
      <c r="I48" s="45">
        <v>69</v>
      </c>
      <c r="J48" s="85">
        <f t="shared" si="0"/>
        <v>69</v>
      </c>
      <c r="K48" s="45">
        <v>0</v>
      </c>
      <c r="L48" s="85">
        <f t="shared" si="1"/>
        <v>69</v>
      </c>
      <c r="M48" s="94" t="s">
        <v>778</v>
      </c>
      <c r="N48" s="45">
        <v>0</v>
      </c>
      <c r="O48" s="45">
        <v>74</v>
      </c>
      <c r="P48" s="45">
        <v>0</v>
      </c>
      <c r="Q48" s="45">
        <v>0</v>
      </c>
      <c r="R48" s="45">
        <v>36</v>
      </c>
      <c r="S48" s="45">
        <v>0</v>
      </c>
      <c r="T48" s="85">
        <f t="shared" si="2"/>
        <v>110</v>
      </c>
      <c r="U48" s="45">
        <v>0</v>
      </c>
      <c r="V48" s="85">
        <f t="shared" si="3"/>
        <v>110</v>
      </c>
      <c r="W48" s="94" t="s">
        <v>778</v>
      </c>
    </row>
    <row r="49" spans="1:23" ht="14.25" customHeight="1" x14ac:dyDescent="0.3">
      <c r="A49" s="84" t="s">
        <v>317</v>
      </c>
      <c r="B49" s="84" t="s">
        <v>318</v>
      </c>
      <c r="C49" s="84" t="s">
        <v>236</v>
      </c>
      <c r="D49" s="45">
        <v>122</v>
      </c>
      <c r="E49" s="45">
        <v>47</v>
      </c>
      <c r="F49" s="45">
        <v>0</v>
      </c>
      <c r="G49" s="45">
        <v>0</v>
      </c>
      <c r="H49" s="45">
        <v>144</v>
      </c>
      <c r="I49" s="45">
        <v>104</v>
      </c>
      <c r="J49" s="85">
        <f t="shared" si="0"/>
        <v>417</v>
      </c>
      <c r="K49" s="45">
        <v>14</v>
      </c>
      <c r="L49" s="85">
        <f t="shared" si="1"/>
        <v>431</v>
      </c>
      <c r="M49" s="94" t="s">
        <v>57</v>
      </c>
      <c r="N49" s="45">
        <v>11</v>
      </c>
      <c r="O49" s="45">
        <v>35</v>
      </c>
      <c r="P49" s="45">
        <v>0</v>
      </c>
      <c r="Q49" s="45">
        <v>0</v>
      </c>
      <c r="R49" s="45">
        <v>82</v>
      </c>
      <c r="S49" s="45">
        <v>0</v>
      </c>
      <c r="T49" s="85">
        <f t="shared" si="2"/>
        <v>128</v>
      </c>
      <c r="U49" s="45">
        <v>48</v>
      </c>
      <c r="V49" s="85">
        <f t="shared" si="3"/>
        <v>176</v>
      </c>
      <c r="W49" s="94" t="s">
        <v>57</v>
      </c>
    </row>
    <row r="50" spans="1:23" ht="14.25" customHeight="1" x14ac:dyDescent="0.3">
      <c r="A50" s="84" t="s">
        <v>781</v>
      </c>
      <c r="B50" s="84" t="s">
        <v>782</v>
      </c>
      <c r="C50" s="84" t="s">
        <v>227</v>
      </c>
      <c r="D50" s="45">
        <v>0</v>
      </c>
      <c r="E50" s="45">
        <v>0</v>
      </c>
      <c r="F50" s="45">
        <v>0</v>
      </c>
      <c r="G50" s="45">
        <v>0</v>
      </c>
      <c r="H50" s="45">
        <v>0</v>
      </c>
      <c r="I50" s="45">
        <v>23</v>
      </c>
      <c r="J50" s="85">
        <f t="shared" si="0"/>
        <v>23</v>
      </c>
      <c r="K50" s="45">
        <v>0</v>
      </c>
      <c r="L50" s="85">
        <f t="shared" si="1"/>
        <v>23</v>
      </c>
      <c r="M50" s="94" t="s">
        <v>778</v>
      </c>
      <c r="N50" s="45">
        <v>43</v>
      </c>
      <c r="O50" s="45">
        <v>0</v>
      </c>
      <c r="P50" s="45">
        <v>0</v>
      </c>
      <c r="Q50" s="45">
        <v>13</v>
      </c>
      <c r="R50" s="45">
        <v>24</v>
      </c>
      <c r="S50" s="45">
        <v>0</v>
      </c>
      <c r="T50" s="85">
        <f t="shared" si="2"/>
        <v>80</v>
      </c>
      <c r="U50" s="45">
        <v>0</v>
      </c>
      <c r="V50" s="85">
        <f t="shared" si="3"/>
        <v>80</v>
      </c>
      <c r="W50" s="94" t="s">
        <v>57</v>
      </c>
    </row>
    <row r="51" spans="1:23" ht="14.25" customHeight="1" x14ac:dyDescent="0.3">
      <c r="A51" s="84" t="s">
        <v>319</v>
      </c>
      <c r="B51" s="84" t="s">
        <v>320</v>
      </c>
      <c r="C51" s="84" t="s">
        <v>236</v>
      </c>
      <c r="D51" s="45">
        <v>0</v>
      </c>
      <c r="E51" s="45">
        <v>14</v>
      </c>
      <c r="F51" s="45">
        <v>0</v>
      </c>
      <c r="G51" s="45">
        <v>0</v>
      </c>
      <c r="H51" s="45">
        <v>0</v>
      </c>
      <c r="I51" s="45">
        <v>13</v>
      </c>
      <c r="J51" s="85">
        <f t="shared" si="0"/>
        <v>27</v>
      </c>
      <c r="K51" s="45">
        <v>0</v>
      </c>
      <c r="L51" s="85">
        <f t="shared" si="1"/>
        <v>27</v>
      </c>
      <c r="M51" s="94" t="s">
        <v>778</v>
      </c>
      <c r="N51" s="45">
        <v>24</v>
      </c>
      <c r="O51" s="45">
        <v>14</v>
      </c>
      <c r="P51" s="45">
        <v>0</v>
      </c>
      <c r="Q51" s="45">
        <v>0</v>
      </c>
      <c r="R51" s="45">
        <v>76</v>
      </c>
      <c r="S51" s="45">
        <v>10</v>
      </c>
      <c r="T51" s="85">
        <f t="shared" si="2"/>
        <v>124</v>
      </c>
      <c r="U51" s="45">
        <v>27</v>
      </c>
      <c r="V51" s="85">
        <f t="shared" si="3"/>
        <v>151</v>
      </c>
      <c r="W51" s="94" t="s">
        <v>57</v>
      </c>
    </row>
    <row r="52" spans="1:23" ht="14.25" customHeight="1" x14ac:dyDescent="0.3">
      <c r="A52" s="84" t="s">
        <v>321</v>
      </c>
      <c r="B52" s="84" t="s">
        <v>322</v>
      </c>
      <c r="C52" s="84" t="s">
        <v>248</v>
      </c>
      <c r="D52" s="45">
        <v>0</v>
      </c>
      <c r="E52" s="45">
        <v>20</v>
      </c>
      <c r="F52" s="45">
        <v>0</v>
      </c>
      <c r="G52" s="45">
        <v>0</v>
      </c>
      <c r="H52" s="45">
        <v>0</v>
      </c>
      <c r="I52" s="45">
        <v>75</v>
      </c>
      <c r="J52" s="85">
        <f t="shared" si="0"/>
        <v>95</v>
      </c>
      <c r="K52" s="45">
        <v>0</v>
      </c>
      <c r="L52" s="85">
        <f t="shared" si="1"/>
        <v>95</v>
      </c>
      <c r="M52" s="94" t="s">
        <v>778</v>
      </c>
      <c r="N52" s="45">
        <v>0</v>
      </c>
      <c r="O52" s="45">
        <v>29</v>
      </c>
      <c r="P52" s="45">
        <v>0</v>
      </c>
      <c r="Q52" s="45">
        <v>0</v>
      </c>
      <c r="R52" s="45">
        <v>29</v>
      </c>
      <c r="S52" s="45">
        <v>0</v>
      </c>
      <c r="T52" s="85">
        <f t="shared" si="2"/>
        <v>58</v>
      </c>
      <c r="U52" s="45">
        <v>0</v>
      </c>
      <c r="V52" s="85">
        <f t="shared" si="3"/>
        <v>58</v>
      </c>
      <c r="W52" s="94" t="s">
        <v>778</v>
      </c>
    </row>
    <row r="53" spans="1:23" ht="14.25" customHeight="1" x14ac:dyDescent="0.3">
      <c r="A53" s="84" t="s">
        <v>323</v>
      </c>
      <c r="B53" s="84" t="s">
        <v>324</v>
      </c>
      <c r="C53" s="84" t="s">
        <v>224</v>
      </c>
      <c r="D53" s="45">
        <v>0</v>
      </c>
      <c r="E53" s="45">
        <v>0</v>
      </c>
      <c r="F53" s="45">
        <v>0</v>
      </c>
      <c r="G53" s="45">
        <v>0</v>
      </c>
      <c r="H53" s="45">
        <v>0</v>
      </c>
      <c r="I53" s="45">
        <v>55</v>
      </c>
      <c r="J53" s="85">
        <f t="shared" si="0"/>
        <v>55</v>
      </c>
      <c r="K53" s="45">
        <v>0</v>
      </c>
      <c r="L53" s="85">
        <f t="shared" si="1"/>
        <v>55</v>
      </c>
      <c r="M53" s="94" t="s">
        <v>778</v>
      </c>
      <c r="N53" s="45">
        <v>0</v>
      </c>
      <c r="O53" s="45">
        <v>0</v>
      </c>
      <c r="P53" s="45">
        <v>0</v>
      </c>
      <c r="Q53" s="45">
        <v>0</v>
      </c>
      <c r="R53" s="45">
        <v>19</v>
      </c>
      <c r="S53" s="45">
        <v>0</v>
      </c>
      <c r="T53" s="85">
        <f t="shared" si="2"/>
        <v>19</v>
      </c>
      <c r="U53" s="45">
        <v>0</v>
      </c>
      <c r="V53" s="85">
        <f t="shared" si="3"/>
        <v>19</v>
      </c>
      <c r="W53" s="94" t="s">
        <v>778</v>
      </c>
    </row>
    <row r="54" spans="1:23" ht="14.25" customHeight="1" x14ac:dyDescent="0.3">
      <c r="A54" s="84" t="s">
        <v>325</v>
      </c>
      <c r="B54" s="84" t="s">
        <v>326</v>
      </c>
      <c r="C54" s="84" t="s">
        <v>258</v>
      </c>
      <c r="D54" s="45">
        <v>47</v>
      </c>
      <c r="E54" s="45">
        <v>47</v>
      </c>
      <c r="F54" s="45">
        <v>0</v>
      </c>
      <c r="G54" s="45">
        <v>15</v>
      </c>
      <c r="H54" s="45">
        <v>33</v>
      </c>
      <c r="I54" s="45">
        <v>203</v>
      </c>
      <c r="J54" s="85">
        <f t="shared" si="0"/>
        <v>345</v>
      </c>
      <c r="K54" s="45">
        <v>0</v>
      </c>
      <c r="L54" s="85">
        <f t="shared" si="1"/>
        <v>345</v>
      </c>
      <c r="M54" s="94" t="s">
        <v>57</v>
      </c>
      <c r="N54" s="45">
        <v>146</v>
      </c>
      <c r="O54" s="45">
        <v>6</v>
      </c>
      <c r="P54" s="45">
        <v>18</v>
      </c>
      <c r="Q54" s="45">
        <v>0</v>
      </c>
      <c r="R54" s="45">
        <v>82</v>
      </c>
      <c r="S54" s="45">
        <v>6</v>
      </c>
      <c r="T54" s="85">
        <f t="shared" si="2"/>
        <v>258</v>
      </c>
      <c r="U54" s="45">
        <v>70</v>
      </c>
      <c r="V54" s="85">
        <f t="shared" si="3"/>
        <v>328</v>
      </c>
      <c r="W54" s="94" t="s">
        <v>778</v>
      </c>
    </row>
    <row r="55" spans="1:23" ht="14.25" customHeight="1" x14ac:dyDescent="0.3">
      <c r="A55" s="84" t="s">
        <v>327</v>
      </c>
      <c r="B55" s="84" t="s">
        <v>328</v>
      </c>
      <c r="C55" s="84" t="s">
        <v>258</v>
      </c>
      <c r="D55" s="45">
        <v>122</v>
      </c>
      <c r="E55" s="45">
        <v>0</v>
      </c>
      <c r="F55" s="45">
        <v>0</v>
      </c>
      <c r="G55" s="45">
        <v>45</v>
      </c>
      <c r="H55" s="45">
        <v>38</v>
      </c>
      <c r="I55" s="45">
        <v>0</v>
      </c>
      <c r="J55" s="85">
        <f t="shared" si="0"/>
        <v>205</v>
      </c>
      <c r="K55" s="45">
        <v>4</v>
      </c>
      <c r="L55" s="85">
        <f t="shared" si="1"/>
        <v>209</v>
      </c>
      <c r="M55" s="94" t="s">
        <v>57</v>
      </c>
      <c r="N55" s="45">
        <v>95</v>
      </c>
      <c r="O55" s="45">
        <v>25</v>
      </c>
      <c r="P55" s="45">
        <v>16</v>
      </c>
      <c r="Q55" s="45">
        <v>12</v>
      </c>
      <c r="R55" s="45">
        <v>95</v>
      </c>
      <c r="S55" s="45">
        <v>0</v>
      </c>
      <c r="T55" s="85">
        <f t="shared" si="2"/>
        <v>243</v>
      </c>
      <c r="U55" s="45">
        <v>133</v>
      </c>
      <c r="V55" s="85">
        <f t="shared" si="3"/>
        <v>376</v>
      </c>
      <c r="W55" s="94" t="s">
        <v>57</v>
      </c>
    </row>
    <row r="56" spans="1:23" ht="14.25" customHeight="1" x14ac:dyDescent="0.3">
      <c r="A56" s="84" t="s">
        <v>329</v>
      </c>
      <c r="B56" s="84" t="s">
        <v>330</v>
      </c>
      <c r="C56" s="84" t="s">
        <v>227</v>
      </c>
      <c r="D56" s="45">
        <v>0</v>
      </c>
      <c r="E56" s="45">
        <v>0</v>
      </c>
      <c r="F56" s="45">
        <v>0</v>
      </c>
      <c r="G56" s="45">
        <v>0</v>
      </c>
      <c r="H56" s="45">
        <v>0</v>
      </c>
      <c r="I56" s="45">
        <v>59</v>
      </c>
      <c r="J56" s="85">
        <f t="shared" si="0"/>
        <v>59</v>
      </c>
      <c r="K56" s="45">
        <v>0</v>
      </c>
      <c r="L56" s="85">
        <f t="shared" si="1"/>
        <v>59</v>
      </c>
      <c r="M56" s="94" t="s">
        <v>778</v>
      </c>
      <c r="N56" s="45">
        <v>6</v>
      </c>
      <c r="O56" s="45">
        <v>1</v>
      </c>
      <c r="P56" s="45">
        <v>0</v>
      </c>
      <c r="Q56" s="45">
        <v>0</v>
      </c>
      <c r="R56" s="45">
        <v>10</v>
      </c>
      <c r="S56" s="45">
        <v>0</v>
      </c>
      <c r="T56" s="85">
        <f t="shared" si="2"/>
        <v>17</v>
      </c>
      <c r="U56" s="45">
        <v>18</v>
      </c>
      <c r="V56" s="85">
        <f t="shared" si="3"/>
        <v>35</v>
      </c>
      <c r="W56" s="94" t="s">
        <v>778</v>
      </c>
    </row>
    <row r="57" spans="1:23" ht="14.25" customHeight="1" x14ac:dyDescent="0.3">
      <c r="A57" s="84" t="s">
        <v>331</v>
      </c>
      <c r="B57" s="84" t="s">
        <v>332</v>
      </c>
      <c r="C57" s="84" t="s">
        <v>224</v>
      </c>
      <c r="D57" s="45">
        <v>0</v>
      </c>
      <c r="E57" s="45">
        <v>0</v>
      </c>
      <c r="F57" s="45">
        <v>0</v>
      </c>
      <c r="G57" s="45">
        <v>0</v>
      </c>
      <c r="H57" s="45">
        <v>0</v>
      </c>
      <c r="I57" s="45">
        <v>48</v>
      </c>
      <c r="J57" s="85">
        <f t="shared" si="0"/>
        <v>48</v>
      </c>
      <c r="K57" s="45">
        <v>21</v>
      </c>
      <c r="L57" s="85">
        <f t="shared" si="1"/>
        <v>69</v>
      </c>
      <c r="M57" s="94" t="s">
        <v>778</v>
      </c>
      <c r="N57" s="45">
        <v>7</v>
      </c>
      <c r="O57" s="45">
        <v>12</v>
      </c>
      <c r="P57" s="45">
        <v>0</v>
      </c>
      <c r="Q57" s="45">
        <v>0</v>
      </c>
      <c r="R57" s="45">
        <v>61</v>
      </c>
      <c r="S57" s="45">
        <v>0</v>
      </c>
      <c r="T57" s="85">
        <f t="shared" si="2"/>
        <v>80</v>
      </c>
      <c r="U57" s="45">
        <v>11</v>
      </c>
      <c r="V57" s="85">
        <f t="shared" si="3"/>
        <v>91</v>
      </c>
      <c r="W57" s="94" t="s">
        <v>778</v>
      </c>
    </row>
    <row r="58" spans="1:23" ht="14.25" customHeight="1" x14ac:dyDescent="0.3">
      <c r="A58" s="84" t="s">
        <v>333</v>
      </c>
      <c r="B58" s="84" t="s">
        <v>334</v>
      </c>
      <c r="C58" s="84" t="s">
        <v>258</v>
      </c>
      <c r="D58" s="45">
        <v>42</v>
      </c>
      <c r="E58" s="45">
        <v>0</v>
      </c>
      <c r="F58" s="45">
        <v>0</v>
      </c>
      <c r="G58" s="45">
        <v>0</v>
      </c>
      <c r="H58" s="45">
        <v>18</v>
      </c>
      <c r="I58" s="45">
        <v>76</v>
      </c>
      <c r="J58" s="85">
        <f t="shared" si="0"/>
        <v>136</v>
      </c>
      <c r="K58" s="45">
        <v>141</v>
      </c>
      <c r="L58" s="85">
        <f t="shared" si="1"/>
        <v>277</v>
      </c>
      <c r="M58" s="94" t="s">
        <v>57</v>
      </c>
      <c r="N58" s="45">
        <v>22</v>
      </c>
      <c r="O58" s="45">
        <v>0</v>
      </c>
      <c r="P58" s="45">
        <v>0</v>
      </c>
      <c r="Q58" s="45">
        <v>0</v>
      </c>
      <c r="R58" s="45">
        <v>45</v>
      </c>
      <c r="S58" s="45">
        <v>0</v>
      </c>
      <c r="T58" s="85">
        <f t="shared" si="2"/>
        <v>67</v>
      </c>
      <c r="U58" s="45">
        <v>11</v>
      </c>
      <c r="V58" s="85">
        <f t="shared" si="3"/>
        <v>78</v>
      </c>
      <c r="W58" s="94" t="s">
        <v>778</v>
      </c>
    </row>
    <row r="59" spans="1:23" ht="14.25" customHeight="1" x14ac:dyDescent="0.3">
      <c r="A59" s="84" t="s">
        <v>335</v>
      </c>
      <c r="B59" s="84" t="s">
        <v>336</v>
      </c>
      <c r="C59" s="84" t="s">
        <v>236</v>
      </c>
      <c r="D59" s="45">
        <v>1</v>
      </c>
      <c r="E59" s="45">
        <v>10</v>
      </c>
      <c r="F59" s="45">
        <v>0</v>
      </c>
      <c r="G59" s="45">
        <v>0</v>
      </c>
      <c r="H59" s="45">
        <v>0</v>
      </c>
      <c r="I59" s="45">
        <v>0</v>
      </c>
      <c r="J59" s="85">
        <f t="shared" si="0"/>
        <v>11</v>
      </c>
      <c r="K59" s="45">
        <v>0</v>
      </c>
      <c r="L59" s="85">
        <f t="shared" si="1"/>
        <v>11</v>
      </c>
      <c r="M59" s="94" t="s">
        <v>778</v>
      </c>
      <c r="N59" s="45">
        <v>1</v>
      </c>
      <c r="O59" s="45">
        <v>0</v>
      </c>
      <c r="P59" s="45">
        <v>0</v>
      </c>
      <c r="Q59" s="45">
        <v>0</v>
      </c>
      <c r="R59" s="45">
        <v>0</v>
      </c>
      <c r="S59" s="45">
        <v>20</v>
      </c>
      <c r="T59" s="85">
        <f t="shared" si="2"/>
        <v>21</v>
      </c>
      <c r="U59" s="45">
        <v>0</v>
      </c>
      <c r="V59" s="85">
        <f t="shared" si="3"/>
        <v>21</v>
      </c>
      <c r="W59" s="94" t="s">
        <v>778</v>
      </c>
    </row>
    <row r="60" spans="1:23" ht="14.25" customHeight="1" x14ac:dyDescent="0.3">
      <c r="A60" s="84" t="s">
        <v>337</v>
      </c>
      <c r="B60" s="84" t="s">
        <v>338</v>
      </c>
      <c r="C60" s="84" t="s">
        <v>248</v>
      </c>
      <c r="D60" s="45">
        <v>7</v>
      </c>
      <c r="E60" s="45">
        <v>24</v>
      </c>
      <c r="F60" s="45">
        <v>56</v>
      </c>
      <c r="G60" s="45">
        <v>0</v>
      </c>
      <c r="H60" s="45">
        <v>66</v>
      </c>
      <c r="I60" s="45">
        <v>368</v>
      </c>
      <c r="J60" s="85">
        <f t="shared" si="0"/>
        <v>521</v>
      </c>
      <c r="K60" s="45">
        <v>174</v>
      </c>
      <c r="L60" s="85">
        <f t="shared" si="1"/>
        <v>695</v>
      </c>
      <c r="M60" s="94" t="s">
        <v>57</v>
      </c>
      <c r="N60" s="45">
        <v>44</v>
      </c>
      <c r="O60" s="45">
        <v>57</v>
      </c>
      <c r="P60" s="45">
        <v>0</v>
      </c>
      <c r="Q60" s="45">
        <v>3</v>
      </c>
      <c r="R60" s="45">
        <v>90</v>
      </c>
      <c r="S60" s="45">
        <v>0</v>
      </c>
      <c r="T60" s="85">
        <f t="shared" si="2"/>
        <v>194</v>
      </c>
      <c r="U60" s="45">
        <v>49</v>
      </c>
      <c r="V60" s="85">
        <f t="shared" si="3"/>
        <v>243</v>
      </c>
      <c r="W60" s="94" t="s">
        <v>57</v>
      </c>
    </row>
    <row r="61" spans="1:23" ht="14.25" customHeight="1" x14ac:dyDescent="0.3">
      <c r="A61" s="84" t="s">
        <v>339</v>
      </c>
      <c r="B61" s="84" t="s">
        <v>340</v>
      </c>
      <c r="C61" s="84" t="s">
        <v>248</v>
      </c>
      <c r="D61" s="45">
        <v>0</v>
      </c>
      <c r="E61" s="45">
        <v>15</v>
      </c>
      <c r="F61" s="45">
        <v>0</v>
      </c>
      <c r="G61" s="45">
        <v>0</v>
      </c>
      <c r="H61" s="45">
        <v>0</v>
      </c>
      <c r="I61" s="45">
        <v>3</v>
      </c>
      <c r="J61" s="85">
        <f t="shared" si="0"/>
        <v>18</v>
      </c>
      <c r="K61" s="45">
        <v>0</v>
      </c>
      <c r="L61" s="85">
        <f t="shared" si="1"/>
        <v>18</v>
      </c>
      <c r="M61" s="94" t="s">
        <v>778</v>
      </c>
      <c r="N61" s="45">
        <v>0</v>
      </c>
      <c r="O61" s="45">
        <v>0</v>
      </c>
      <c r="P61" s="45">
        <v>0</v>
      </c>
      <c r="Q61" s="45">
        <v>0</v>
      </c>
      <c r="R61" s="45">
        <v>8</v>
      </c>
      <c r="S61" s="45">
        <v>0</v>
      </c>
      <c r="T61" s="85">
        <f t="shared" si="2"/>
        <v>8</v>
      </c>
      <c r="U61" s="45">
        <v>25</v>
      </c>
      <c r="V61" s="85">
        <f t="shared" si="3"/>
        <v>33</v>
      </c>
      <c r="W61" s="94" t="s">
        <v>778</v>
      </c>
    </row>
    <row r="62" spans="1:23" ht="14.25" customHeight="1" x14ac:dyDescent="0.3">
      <c r="A62" s="84" t="s">
        <v>341</v>
      </c>
      <c r="B62" s="84" t="s">
        <v>342</v>
      </c>
      <c r="C62" s="84" t="s">
        <v>343</v>
      </c>
      <c r="D62" s="45">
        <v>74</v>
      </c>
      <c r="E62" s="45">
        <v>72</v>
      </c>
      <c r="F62" s="45">
        <v>0</v>
      </c>
      <c r="G62" s="45">
        <v>56</v>
      </c>
      <c r="H62" s="45">
        <v>14</v>
      </c>
      <c r="I62" s="45">
        <v>122</v>
      </c>
      <c r="J62" s="85">
        <f t="shared" si="0"/>
        <v>338</v>
      </c>
      <c r="K62" s="45">
        <v>0</v>
      </c>
      <c r="L62" s="85">
        <f t="shared" si="1"/>
        <v>338</v>
      </c>
      <c r="M62" s="94" t="s">
        <v>57</v>
      </c>
      <c r="N62" s="45">
        <v>187</v>
      </c>
      <c r="O62" s="45">
        <v>31</v>
      </c>
      <c r="P62" s="45">
        <v>0</v>
      </c>
      <c r="Q62" s="45">
        <v>144</v>
      </c>
      <c r="R62" s="45">
        <v>10</v>
      </c>
      <c r="S62" s="45">
        <v>0</v>
      </c>
      <c r="T62" s="85">
        <f t="shared" si="2"/>
        <v>372</v>
      </c>
      <c r="U62" s="45">
        <v>59</v>
      </c>
      <c r="V62" s="85">
        <f t="shared" si="3"/>
        <v>431</v>
      </c>
      <c r="W62" s="94" t="s">
        <v>57</v>
      </c>
    </row>
    <row r="63" spans="1:23" ht="14.25" customHeight="1" x14ac:dyDescent="0.3">
      <c r="A63" s="84" t="s">
        <v>344</v>
      </c>
      <c r="B63" s="84" t="s">
        <v>345</v>
      </c>
      <c r="C63" s="84" t="s">
        <v>253</v>
      </c>
      <c r="D63" s="45">
        <v>0</v>
      </c>
      <c r="E63" s="45">
        <v>12</v>
      </c>
      <c r="F63" s="45">
        <v>0</v>
      </c>
      <c r="G63" s="45">
        <v>0</v>
      </c>
      <c r="H63" s="45">
        <v>9</v>
      </c>
      <c r="I63" s="45">
        <v>407</v>
      </c>
      <c r="J63" s="85">
        <f t="shared" si="0"/>
        <v>428</v>
      </c>
      <c r="K63" s="45">
        <v>0</v>
      </c>
      <c r="L63" s="85">
        <f t="shared" si="1"/>
        <v>428</v>
      </c>
      <c r="M63" s="94" t="s">
        <v>778</v>
      </c>
      <c r="N63" s="45">
        <v>68</v>
      </c>
      <c r="O63" s="45">
        <v>0</v>
      </c>
      <c r="P63" s="45">
        <v>0</v>
      </c>
      <c r="Q63" s="45">
        <v>17</v>
      </c>
      <c r="R63" s="45">
        <v>26</v>
      </c>
      <c r="S63" s="45">
        <v>11</v>
      </c>
      <c r="T63" s="85">
        <f t="shared" si="2"/>
        <v>122</v>
      </c>
      <c r="U63" s="45">
        <v>0</v>
      </c>
      <c r="V63" s="85">
        <f t="shared" si="3"/>
        <v>122</v>
      </c>
      <c r="W63" s="94" t="s">
        <v>57</v>
      </c>
    </row>
    <row r="64" spans="1:23" ht="14.25" customHeight="1" x14ac:dyDescent="0.3">
      <c r="A64" s="84" t="s">
        <v>783</v>
      </c>
      <c r="B64" s="84" t="s">
        <v>784</v>
      </c>
      <c r="C64" s="84" t="s">
        <v>224</v>
      </c>
      <c r="D64" s="45">
        <v>0</v>
      </c>
      <c r="E64" s="45">
        <v>0</v>
      </c>
      <c r="F64" s="45">
        <v>0</v>
      </c>
      <c r="G64" s="45">
        <v>0</v>
      </c>
      <c r="H64" s="45">
        <v>10</v>
      </c>
      <c r="I64" s="45">
        <v>0</v>
      </c>
      <c r="J64" s="85">
        <f t="shared" si="0"/>
        <v>10</v>
      </c>
      <c r="K64" s="45">
        <v>30</v>
      </c>
      <c r="L64" s="85">
        <f t="shared" si="1"/>
        <v>40</v>
      </c>
      <c r="M64" s="94" t="s">
        <v>778</v>
      </c>
      <c r="N64" s="45">
        <v>0</v>
      </c>
      <c r="O64" s="45">
        <v>0</v>
      </c>
      <c r="P64" s="45">
        <v>2</v>
      </c>
      <c r="Q64" s="45">
        <v>0</v>
      </c>
      <c r="R64" s="45">
        <v>0</v>
      </c>
      <c r="S64" s="45">
        <v>0</v>
      </c>
      <c r="T64" s="85">
        <f t="shared" si="2"/>
        <v>2</v>
      </c>
      <c r="U64" s="45">
        <v>18</v>
      </c>
      <c r="V64" s="85">
        <f t="shared" si="3"/>
        <v>20</v>
      </c>
      <c r="W64" s="94" t="s">
        <v>778</v>
      </c>
    </row>
    <row r="65" spans="1:23" ht="14.25" customHeight="1" x14ac:dyDescent="0.3">
      <c r="A65" s="84" t="s">
        <v>346</v>
      </c>
      <c r="B65" s="84" t="s">
        <v>347</v>
      </c>
      <c r="C65" s="84" t="s">
        <v>258</v>
      </c>
      <c r="D65" s="45">
        <v>19</v>
      </c>
      <c r="E65" s="45">
        <v>45</v>
      </c>
      <c r="F65" s="45">
        <v>0</v>
      </c>
      <c r="G65" s="45">
        <v>19</v>
      </c>
      <c r="H65" s="45">
        <v>22</v>
      </c>
      <c r="I65" s="45">
        <v>44</v>
      </c>
      <c r="J65" s="85">
        <f t="shared" si="0"/>
        <v>149</v>
      </c>
      <c r="K65" s="45">
        <v>18</v>
      </c>
      <c r="L65" s="85">
        <f t="shared" si="1"/>
        <v>167</v>
      </c>
      <c r="M65" s="94" t="s">
        <v>57</v>
      </c>
      <c r="N65" s="45">
        <v>37</v>
      </c>
      <c r="O65" s="45">
        <v>45</v>
      </c>
      <c r="P65" s="45">
        <v>0</v>
      </c>
      <c r="Q65" s="45">
        <v>14</v>
      </c>
      <c r="R65" s="45">
        <v>42</v>
      </c>
      <c r="S65" s="45">
        <v>3</v>
      </c>
      <c r="T65" s="85">
        <f t="shared" si="2"/>
        <v>141</v>
      </c>
      <c r="U65" s="45">
        <v>82</v>
      </c>
      <c r="V65" s="85">
        <f t="shared" si="3"/>
        <v>223</v>
      </c>
      <c r="W65" s="94" t="s">
        <v>57</v>
      </c>
    </row>
    <row r="66" spans="1:23" ht="14.25" customHeight="1" x14ac:dyDescent="0.3">
      <c r="A66" s="84" t="s">
        <v>348</v>
      </c>
      <c r="B66" s="84" t="s">
        <v>349</v>
      </c>
      <c r="C66" s="84" t="s">
        <v>236</v>
      </c>
      <c r="D66" s="45">
        <v>0</v>
      </c>
      <c r="E66" s="45">
        <v>134</v>
      </c>
      <c r="F66" s="45">
        <v>0</v>
      </c>
      <c r="G66" s="45">
        <v>0</v>
      </c>
      <c r="H66" s="45">
        <v>0</v>
      </c>
      <c r="I66" s="45">
        <v>0</v>
      </c>
      <c r="J66" s="85">
        <f t="shared" si="0"/>
        <v>134</v>
      </c>
      <c r="K66" s="45">
        <v>0</v>
      </c>
      <c r="L66" s="85">
        <f t="shared" si="1"/>
        <v>134</v>
      </c>
      <c r="M66" s="94" t="s">
        <v>778</v>
      </c>
      <c r="N66" s="45">
        <v>92</v>
      </c>
      <c r="O66" s="45">
        <v>17</v>
      </c>
      <c r="P66" s="45">
        <v>0</v>
      </c>
      <c r="Q66" s="45">
        <v>0</v>
      </c>
      <c r="R66" s="45">
        <v>21</v>
      </c>
      <c r="S66" s="45">
        <v>0</v>
      </c>
      <c r="T66" s="85">
        <f t="shared" si="2"/>
        <v>130</v>
      </c>
      <c r="U66" s="45">
        <v>0</v>
      </c>
      <c r="V66" s="85">
        <f t="shared" si="3"/>
        <v>130</v>
      </c>
      <c r="W66" s="94" t="s">
        <v>778</v>
      </c>
    </row>
    <row r="67" spans="1:23" ht="14.25" customHeight="1" x14ac:dyDescent="0.3">
      <c r="A67" s="84" t="s">
        <v>350</v>
      </c>
      <c r="B67" s="84" t="s">
        <v>351</v>
      </c>
      <c r="C67" s="84" t="s">
        <v>343</v>
      </c>
      <c r="D67" s="45">
        <v>0</v>
      </c>
      <c r="E67" s="45">
        <v>28</v>
      </c>
      <c r="F67" s="45">
        <v>0</v>
      </c>
      <c r="G67" s="45">
        <v>0</v>
      </c>
      <c r="H67" s="45">
        <v>0</v>
      </c>
      <c r="I67" s="45">
        <v>17</v>
      </c>
      <c r="J67" s="85">
        <f t="shared" si="0"/>
        <v>45</v>
      </c>
      <c r="K67" s="45">
        <v>0</v>
      </c>
      <c r="L67" s="85">
        <f t="shared" si="1"/>
        <v>45</v>
      </c>
      <c r="M67" s="94" t="s">
        <v>778</v>
      </c>
      <c r="N67" s="45">
        <v>0</v>
      </c>
      <c r="O67" s="45">
        <v>0</v>
      </c>
      <c r="P67" s="45">
        <v>0</v>
      </c>
      <c r="Q67" s="45">
        <v>27</v>
      </c>
      <c r="R67" s="45">
        <v>14</v>
      </c>
      <c r="S67" s="45">
        <v>0</v>
      </c>
      <c r="T67" s="85">
        <f t="shared" si="2"/>
        <v>41</v>
      </c>
      <c r="U67" s="45">
        <v>7</v>
      </c>
      <c r="V67" s="85">
        <f t="shared" si="3"/>
        <v>48</v>
      </c>
      <c r="W67" s="94" t="s">
        <v>57</v>
      </c>
    </row>
    <row r="68" spans="1:23" ht="14.25" customHeight="1" x14ac:dyDescent="0.3">
      <c r="A68" s="84" t="s">
        <v>352</v>
      </c>
      <c r="B68" s="84" t="s">
        <v>353</v>
      </c>
      <c r="C68" s="84" t="s">
        <v>224</v>
      </c>
      <c r="D68" s="45">
        <v>0</v>
      </c>
      <c r="E68" s="45">
        <v>0</v>
      </c>
      <c r="F68" s="45">
        <v>0</v>
      </c>
      <c r="G68" s="45">
        <v>0</v>
      </c>
      <c r="H68" s="45">
        <v>0</v>
      </c>
      <c r="I68" s="45">
        <v>84</v>
      </c>
      <c r="J68" s="85">
        <f t="shared" si="0"/>
        <v>84</v>
      </c>
      <c r="K68" s="45">
        <v>0</v>
      </c>
      <c r="L68" s="85">
        <f t="shared" si="1"/>
        <v>84</v>
      </c>
      <c r="M68" s="94" t="s">
        <v>778</v>
      </c>
      <c r="N68" s="45">
        <v>61</v>
      </c>
      <c r="O68" s="45">
        <v>0</v>
      </c>
      <c r="P68" s="45">
        <v>0</v>
      </c>
      <c r="Q68" s="45">
        <v>0</v>
      </c>
      <c r="R68" s="45">
        <v>23</v>
      </c>
      <c r="S68" s="45">
        <v>21</v>
      </c>
      <c r="T68" s="85">
        <f t="shared" si="2"/>
        <v>105</v>
      </c>
      <c r="U68" s="45">
        <v>0</v>
      </c>
      <c r="V68" s="85">
        <f t="shared" si="3"/>
        <v>105</v>
      </c>
      <c r="W68" s="94" t="s">
        <v>778</v>
      </c>
    </row>
    <row r="69" spans="1:23" ht="14.25" customHeight="1" x14ac:dyDescent="0.3">
      <c r="A69" s="84" t="s">
        <v>354</v>
      </c>
      <c r="B69" s="84" t="s">
        <v>355</v>
      </c>
      <c r="C69" s="84" t="s">
        <v>227</v>
      </c>
      <c r="D69" s="45">
        <v>27</v>
      </c>
      <c r="E69" s="45">
        <v>35</v>
      </c>
      <c r="F69" s="45">
        <v>0</v>
      </c>
      <c r="G69" s="45">
        <v>0</v>
      </c>
      <c r="H69" s="45">
        <v>0</v>
      </c>
      <c r="I69" s="45">
        <v>107</v>
      </c>
      <c r="J69" s="85">
        <f t="shared" si="0"/>
        <v>169</v>
      </c>
      <c r="K69" s="45">
        <v>0</v>
      </c>
      <c r="L69" s="85">
        <f t="shared" si="1"/>
        <v>169</v>
      </c>
      <c r="M69" s="94" t="s">
        <v>778</v>
      </c>
      <c r="N69" s="45">
        <v>76</v>
      </c>
      <c r="O69" s="45">
        <v>0</v>
      </c>
      <c r="P69" s="45">
        <v>0</v>
      </c>
      <c r="Q69" s="45">
        <v>0</v>
      </c>
      <c r="R69" s="45">
        <v>19</v>
      </c>
      <c r="S69" s="45">
        <v>19</v>
      </c>
      <c r="T69" s="85">
        <f t="shared" si="2"/>
        <v>114</v>
      </c>
      <c r="U69" s="45">
        <v>115</v>
      </c>
      <c r="V69" s="85">
        <f t="shared" si="3"/>
        <v>229</v>
      </c>
      <c r="W69" s="94" t="s">
        <v>778</v>
      </c>
    </row>
    <row r="70" spans="1:23" ht="14.25" customHeight="1" x14ac:dyDescent="0.3">
      <c r="A70" s="84" t="s">
        <v>356</v>
      </c>
      <c r="B70" s="84" t="s">
        <v>357</v>
      </c>
      <c r="C70" s="84" t="s">
        <v>227</v>
      </c>
      <c r="D70" s="45">
        <v>0</v>
      </c>
      <c r="E70" s="45">
        <v>2</v>
      </c>
      <c r="F70" s="45">
        <v>0</v>
      </c>
      <c r="G70" s="45">
        <v>0</v>
      </c>
      <c r="H70" s="45">
        <v>15</v>
      </c>
      <c r="I70" s="45">
        <v>3</v>
      </c>
      <c r="J70" s="85">
        <f t="shared" si="0"/>
        <v>20</v>
      </c>
      <c r="K70" s="45">
        <v>40</v>
      </c>
      <c r="L70" s="85">
        <f t="shared" si="1"/>
        <v>60</v>
      </c>
      <c r="M70" s="94" t="s">
        <v>57</v>
      </c>
      <c r="N70" s="45">
        <v>0</v>
      </c>
      <c r="O70" s="45">
        <v>0</v>
      </c>
      <c r="P70" s="45">
        <v>0</v>
      </c>
      <c r="Q70" s="45">
        <v>0</v>
      </c>
      <c r="R70" s="45">
        <v>1</v>
      </c>
      <c r="S70" s="45">
        <v>0</v>
      </c>
      <c r="T70" s="85">
        <f t="shared" si="2"/>
        <v>1</v>
      </c>
      <c r="U70" s="45">
        <v>0</v>
      </c>
      <c r="V70" s="85">
        <f t="shared" si="3"/>
        <v>1</v>
      </c>
      <c r="W70" s="94" t="s">
        <v>778</v>
      </c>
    </row>
    <row r="71" spans="1:23" ht="14.25" customHeight="1" x14ac:dyDescent="0.3">
      <c r="A71" s="84" t="s">
        <v>358</v>
      </c>
      <c r="B71" s="84" t="s">
        <v>359</v>
      </c>
      <c r="C71" s="84" t="s">
        <v>239</v>
      </c>
      <c r="D71" s="45">
        <v>0</v>
      </c>
      <c r="E71" s="45">
        <v>56</v>
      </c>
      <c r="F71" s="45">
        <v>0</v>
      </c>
      <c r="G71" s="45">
        <v>0</v>
      </c>
      <c r="H71" s="45">
        <v>0</v>
      </c>
      <c r="I71" s="45">
        <v>153</v>
      </c>
      <c r="J71" s="85">
        <f t="shared" si="0"/>
        <v>209</v>
      </c>
      <c r="K71" s="45">
        <v>36</v>
      </c>
      <c r="L71" s="85">
        <f t="shared" si="1"/>
        <v>245</v>
      </c>
      <c r="M71" s="94" t="s">
        <v>778</v>
      </c>
      <c r="N71" s="45">
        <v>263</v>
      </c>
      <c r="O71" s="45">
        <v>12</v>
      </c>
      <c r="P71" s="45">
        <v>0</v>
      </c>
      <c r="Q71" s="45">
        <v>0</v>
      </c>
      <c r="R71" s="45">
        <v>123</v>
      </c>
      <c r="S71" s="45">
        <v>6</v>
      </c>
      <c r="T71" s="85">
        <f t="shared" si="2"/>
        <v>404</v>
      </c>
      <c r="U71" s="45">
        <v>64</v>
      </c>
      <c r="V71" s="85">
        <f t="shared" si="3"/>
        <v>468</v>
      </c>
      <c r="W71" s="94" t="s">
        <v>57</v>
      </c>
    </row>
    <row r="72" spans="1:23" ht="14.25" customHeight="1" x14ac:dyDescent="0.3">
      <c r="A72" s="84" t="s">
        <v>360</v>
      </c>
      <c r="B72" s="84" t="s">
        <v>361</v>
      </c>
      <c r="C72" s="84" t="s">
        <v>248</v>
      </c>
      <c r="D72" s="45">
        <v>0</v>
      </c>
      <c r="E72" s="45">
        <v>58</v>
      </c>
      <c r="F72" s="45">
        <v>0</v>
      </c>
      <c r="G72" s="45">
        <v>0</v>
      </c>
      <c r="H72" s="45">
        <v>5</v>
      </c>
      <c r="I72" s="45">
        <v>68</v>
      </c>
      <c r="J72" s="85">
        <f t="shared" si="0"/>
        <v>131</v>
      </c>
      <c r="K72" s="45">
        <v>93</v>
      </c>
      <c r="L72" s="85">
        <f t="shared" si="1"/>
        <v>224</v>
      </c>
      <c r="M72" s="94" t="s">
        <v>57</v>
      </c>
      <c r="N72" s="45">
        <v>15</v>
      </c>
      <c r="O72" s="45">
        <v>85</v>
      </c>
      <c r="P72" s="45">
        <v>0</v>
      </c>
      <c r="Q72" s="45">
        <v>0</v>
      </c>
      <c r="R72" s="45">
        <v>191</v>
      </c>
      <c r="S72" s="45">
        <v>0</v>
      </c>
      <c r="T72" s="85">
        <f t="shared" si="2"/>
        <v>291</v>
      </c>
      <c r="U72" s="45">
        <v>156</v>
      </c>
      <c r="V72" s="85">
        <f t="shared" si="3"/>
        <v>447</v>
      </c>
      <c r="W72" s="94" t="s">
        <v>778</v>
      </c>
    </row>
    <row r="73" spans="1:23" ht="14.25" customHeight="1" x14ac:dyDescent="0.3">
      <c r="A73" s="84" t="s">
        <v>362</v>
      </c>
      <c r="B73" s="84" t="s">
        <v>363</v>
      </c>
      <c r="C73" s="84" t="s">
        <v>224</v>
      </c>
      <c r="D73" s="45">
        <v>0</v>
      </c>
      <c r="E73" s="45">
        <v>0</v>
      </c>
      <c r="F73" s="45">
        <v>0</v>
      </c>
      <c r="G73" s="45">
        <v>0</v>
      </c>
      <c r="H73" s="45">
        <v>0</v>
      </c>
      <c r="I73" s="45">
        <v>4</v>
      </c>
      <c r="J73" s="85">
        <f t="shared" si="0"/>
        <v>4</v>
      </c>
      <c r="K73" s="45">
        <v>0</v>
      </c>
      <c r="L73" s="85">
        <f t="shared" si="1"/>
        <v>4</v>
      </c>
      <c r="M73" s="94" t="s">
        <v>778</v>
      </c>
      <c r="N73" s="45">
        <v>10</v>
      </c>
      <c r="O73" s="45">
        <v>0</v>
      </c>
      <c r="P73" s="45">
        <v>0</v>
      </c>
      <c r="Q73" s="45">
        <v>0</v>
      </c>
      <c r="R73" s="45">
        <v>0</v>
      </c>
      <c r="S73" s="45">
        <v>0</v>
      </c>
      <c r="T73" s="85">
        <f t="shared" si="2"/>
        <v>10</v>
      </c>
      <c r="U73" s="45">
        <v>0</v>
      </c>
      <c r="V73" s="85">
        <f t="shared" si="3"/>
        <v>10</v>
      </c>
      <c r="W73" s="94" t="s">
        <v>778</v>
      </c>
    </row>
    <row r="74" spans="1:23" ht="14.25" customHeight="1" x14ac:dyDescent="0.3">
      <c r="A74" s="84" t="s">
        <v>364</v>
      </c>
      <c r="B74" s="84" t="s">
        <v>365</v>
      </c>
      <c r="C74" s="84" t="s">
        <v>253</v>
      </c>
      <c r="D74" s="45">
        <v>0</v>
      </c>
      <c r="E74" s="45">
        <v>0</v>
      </c>
      <c r="F74" s="45">
        <v>0</v>
      </c>
      <c r="G74" s="45">
        <v>0</v>
      </c>
      <c r="H74" s="45">
        <v>0</v>
      </c>
      <c r="I74" s="45">
        <v>43</v>
      </c>
      <c r="J74" s="85">
        <f t="shared" si="0"/>
        <v>43</v>
      </c>
      <c r="K74" s="45">
        <v>0</v>
      </c>
      <c r="L74" s="85">
        <f t="shared" si="1"/>
        <v>43</v>
      </c>
      <c r="M74" s="94" t="s">
        <v>778</v>
      </c>
      <c r="N74" s="45">
        <v>300</v>
      </c>
      <c r="O74" s="45">
        <v>0</v>
      </c>
      <c r="P74" s="45">
        <v>0</v>
      </c>
      <c r="Q74" s="45">
        <v>5</v>
      </c>
      <c r="R74" s="45">
        <v>60</v>
      </c>
      <c r="S74" s="45">
        <v>0</v>
      </c>
      <c r="T74" s="85">
        <f t="shared" si="2"/>
        <v>365</v>
      </c>
      <c r="U74" s="45">
        <v>0</v>
      </c>
      <c r="V74" s="85">
        <f t="shared" si="3"/>
        <v>365</v>
      </c>
      <c r="W74" s="94" t="s">
        <v>57</v>
      </c>
    </row>
    <row r="75" spans="1:23" ht="14.25" customHeight="1" x14ac:dyDescent="0.3">
      <c r="A75" s="84" t="s">
        <v>366</v>
      </c>
      <c r="B75" s="84" t="s">
        <v>367</v>
      </c>
      <c r="C75" s="84" t="s">
        <v>236</v>
      </c>
      <c r="D75" s="45">
        <v>0</v>
      </c>
      <c r="E75" s="45">
        <v>28</v>
      </c>
      <c r="F75" s="45">
        <v>0</v>
      </c>
      <c r="G75" s="45">
        <v>0</v>
      </c>
      <c r="H75" s="45">
        <v>48</v>
      </c>
      <c r="I75" s="45">
        <v>22</v>
      </c>
      <c r="J75" s="85">
        <f t="shared" si="0"/>
        <v>98</v>
      </c>
      <c r="K75" s="45">
        <v>10</v>
      </c>
      <c r="L75" s="85">
        <f t="shared" si="1"/>
        <v>108</v>
      </c>
      <c r="M75" s="94" t="s">
        <v>778</v>
      </c>
      <c r="N75" s="45">
        <v>0</v>
      </c>
      <c r="O75" s="45">
        <v>19</v>
      </c>
      <c r="P75" s="45">
        <v>9</v>
      </c>
      <c r="Q75" s="45">
        <v>0</v>
      </c>
      <c r="R75" s="45">
        <v>11</v>
      </c>
      <c r="S75" s="45">
        <v>8</v>
      </c>
      <c r="T75" s="85">
        <f t="shared" si="2"/>
        <v>47</v>
      </c>
      <c r="U75" s="45">
        <v>6</v>
      </c>
      <c r="V75" s="85">
        <f t="shared" si="3"/>
        <v>53</v>
      </c>
      <c r="W75" s="94" t="s">
        <v>778</v>
      </c>
    </row>
    <row r="76" spans="1:23" ht="14.25" customHeight="1" x14ac:dyDescent="0.3">
      <c r="A76" s="84" t="s">
        <v>368</v>
      </c>
      <c r="B76" s="84" t="s">
        <v>369</v>
      </c>
      <c r="C76" s="84" t="s">
        <v>248</v>
      </c>
      <c r="D76" s="45">
        <v>0</v>
      </c>
      <c r="E76" s="45">
        <v>0</v>
      </c>
      <c r="F76" s="45">
        <v>0</v>
      </c>
      <c r="G76" s="45">
        <v>0</v>
      </c>
      <c r="H76" s="45">
        <v>18</v>
      </c>
      <c r="I76" s="45">
        <v>80</v>
      </c>
      <c r="J76" s="85">
        <f t="shared" ref="J76:J139" si="4">SUM(D76:I76)</f>
        <v>98</v>
      </c>
      <c r="K76" s="45">
        <v>74</v>
      </c>
      <c r="L76" s="85">
        <f t="shared" ref="L76:L139" si="5">SUM(J76:K76)</f>
        <v>172</v>
      </c>
      <c r="M76" s="94" t="s">
        <v>778</v>
      </c>
      <c r="N76" s="45">
        <v>0</v>
      </c>
      <c r="O76" s="45">
        <v>12</v>
      </c>
      <c r="P76" s="45">
        <v>0</v>
      </c>
      <c r="Q76" s="45">
        <v>0</v>
      </c>
      <c r="R76" s="45">
        <v>5</v>
      </c>
      <c r="S76" s="45">
        <v>2</v>
      </c>
      <c r="T76" s="85">
        <f t="shared" ref="T76:T139" si="6">SUM(N76:S76)</f>
        <v>19</v>
      </c>
      <c r="U76" s="45">
        <v>0</v>
      </c>
      <c r="V76" s="85">
        <f t="shared" ref="V76:V139" si="7">SUM(T76:U76)</f>
        <v>19</v>
      </c>
      <c r="W76" s="94" t="s">
        <v>778</v>
      </c>
    </row>
    <row r="77" spans="1:23" ht="14.25" customHeight="1" x14ac:dyDescent="0.3">
      <c r="A77" s="84" t="s">
        <v>370</v>
      </c>
      <c r="B77" s="84" t="s">
        <v>371</v>
      </c>
      <c r="C77" s="84" t="s">
        <v>224</v>
      </c>
      <c r="D77" s="45">
        <v>0</v>
      </c>
      <c r="E77" s="45">
        <v>6</v>
      </c>
      <c r="F77" s="45">
        <v>0</v>
      </c>
      <c r="G77" s="45">
        <v>0</v>
      </c>
      <c r="H77" s="45">
        <v>0</v>
      </c>
      <c r="I77" s="45">
        <v>56</v>
      </c>
      <c r="J77" s="85">
        <f t="shared" si="4"/>
        <v>62</v>
      </c>
      <c r="K77" s="45">
        <v>0</v>
      </c>
      <c r="L77" s="85">
        <f t="shared" si="5"/>
        <v>62</v>
      </c>
      <c r="M77" s="94" t="s">
        <v>778</v>
      </c>
      <c r="N77" s="45">
        <v>0</v>
      </c>
      <c r="O77" s="45">
        <v>27</v>
      </c>
      <c r="P77" s="45">
        <v>0</v>
      </c>
      <c r="Q77" s="45">
        <v>0</v>
      </c>
      <c r="R77" s="45">
        <v>15</v>
      </c>
      <c r="S77" s="45">
        <v>0</v>
      </c>
      <c r="T77" s="85">
        <f t="shared" si="6"/>
        <v>42</v>
      </c>
      <c r="U77" s="45">
        <v>51</v>
      </c>
      <c r="V77" s="85">
        <f t="shared" si="7"/>
        <v>93</v>
      </c>
      <c r="W77" s="94" t="s">
        <v>57</v>
      </c>
    </row>
    <row r="78" spans="1:23" ht="14.25" customHeight="1" x14ac:dyDescent="0.3">
      <c r="A78" s="84" t="s">
        <v>372</v>
      </c>
      <c r="B78" s="84" t="s">
        <v>373</v>
      </c>
      <c r="C78" s="84" t="s">
        <v>236</v>
      </c>
      <c r="D78" s="45">
        <v>14</v>
      </c>
      <c r="E78" s="45">
        <v>0</v>
      </c>
      <c r="F78" s="45">
        <v>0</v>
      </c>
      <c r="G78" s="45">
        <v>0</v>
      </c>
      <c r="H78" s="45">
        <v>27</v>
      </c>
      <c r="I78" s="45">
        <v>20</v>
      </c>
      <c r="J78" s="85">
        <f t="shared" si="4"/>
        <v>61</v>
      </c>
      <c r="K78" s="45">
        <v>0</v>
      </c>
      <c r="L78" s="85">
        <f t="shared" si="5"/>
        <v>61</v>
      </c>
      <c r="M78" s="94" t="s">
        <v>778</v>
      </c>
      <c r="N78" s="45">
        <v>0</v>
      </c>
      <c r="O78" s="45">
        <v>0</v>
      </c>
      <c r="P78" s="45">
        <v>0</v>
      </c>
      <c r="Q78" s="45">
        <v>0</v>
      </c>
      <c r="R78" s="45">
        <v>0</v>
      </c>
      <c r="S78" s="45">
        <v>0</v>
      </c>
      <c r="T78" s="85">
        <f t="shared" si="6"/>
        <v>0</v>
      </c>
      <c r="U78" s="45">
        <v>28</v>
      </c>
      <c r="V78" s="85">
        <f t="shared" si="7"/>
        <v>28</v>
      </c>
      <c r="W78" s="94" t="s">
        <v>778</v>
      </c>
    </row>
    <row r="79" spans="1:23" ht="14.25" customHeight="1" x14ac:dyDescent="0.3">
      <c r="A79" s="84" t="s">
        <v>374</v>
      </c>
      <c r="B79" s="84" t="s">
        <v>375</v>
      </c>
      <c r="C79" s="84" t="s">
        <v>227</v>
      </c>
      <c r="D79" s="45">
        <v>30</v>
      </c>
      <c r="E79" s="45">
        <v>0</v>
      </c>
      <c r="F79" s="45">
        <v>0</v>
      </c>
      <c r="G79" s="45">
        <v>0</v>
      </c>
      <c r="H79" s="45">
        <v>17</v>
      </c>
      <c r="I79" s="45">
        <v>100</v>
      </c>
      <c r="J79" s="85">
        <f t="shared" si="4"/>
        <v>147</v>
      </c>
      <c r="K79" s="45">
        <v>0</v>
      </c>
      <c r="L79" s="85">
        <f t="shared" si="5"/>
        <v>147</v>
      </c>
      <c r="M79" s="94" t="s">
        <v>778</v>
      </c>
      <c r="N79" s="45">
        <v>1</v>
      </c>
      <c r="O79" s="45">
        <v>0</v>
      </c>
      <c r="P79" s="45">
        <v>0</v>
      </c>
      <c r="Q79" s="45">
        <v>0</v>
      </c>
      <c r="R79" s="45">
        <v>10</v>
      </c>
      <c r="S79" s="45">
        <v>10</v>
      </c>
      <c r="T79" s="85">
        <f t="shared" si="6"/>
        <v>21</v>
      </c>
      <c r="U79" s="45">
        <v>8</v>
      </c>
      <c r="V79" s="85">
        <f t="shared" si="7"/>
        <v>29</v>
      </c>
      <c r="W79" s="94" t="s">
        <v>57</v>
      </c>
    </row>
    <row r="80" spans="1:23" ht="14.25" customHeight="1" x14ac:dyDescent="0.3">
      <c r="A80" s="84" t="s">
        <v>376</v>
      </c>
      <c r="B80" s="84" t="s">
        <v>377</v>
      </c>
      <c r="C80" s="84" t="s">
        <v>239</v>
      </c>
      <c r="D80" s="45">
        <v>6</v>
      </c>
      <c r="E80" s="45">
        <v>33</v>
      </c>
      <c r="F80" s="45">
        <v>0</v>
      </c>
      <c r="G80" s="45">
        <v>0</v>
      </c>
      <c r="H80" s="45">
        <v>15</v>
      </c>
      <c r="I80" s="45">
        <v>222</v>
      </c>
      <c r="J80" s="85">
        <f t="shared" si="4"/>
        <v>276</v>
      </c>
      <c r="K80" s="45">
        <v>80</v>
      </c>
      <c r="L80" s="85">
        <f t="shared" si="5"/>
        <v>356</v>
      </c>
      <c r="M80" s="94" t="s">
        <v>778</v>
      </c>
      <c r="N80" s="45">
        <v>49</v>
      </c>
      <c r="O80" s="45">
        <v>21</v>
      </c>
      <c r="P80" s="45">
        <v>4</v>
      </c>
      <c r="Q80" s="45">
        <v>27</v>
      </c>
      <c r="R80" s="45">
        <v>89</v>
      </c>
      <c r="S80" s="45">
        <v>16</v>
      </c>
      <c r="T80" s="85">
        <f t="shared" si="6"/>
        <v>206</v>
      </c>
      <c r="U80" s="45">
        <v>105</v>
      </c>
      <c r="V80" s="85">
        <f t="shared" si="7"/>
        <v>311</v>
      </c>
      <c r="W80" s="94" t="s">
        <v>57</v>
      </c>
    </row>
    <row r="81" spans="1:23" ht="14.25" customHeight="1" x14ac:dyDescent="0.3">
      <c r="A81" s="84" t="s">
        <v>378</v>
      </c>
      <c r="B81" s="84" t="s">
        <v>379</v>
      </c>
      <c r="C81" s="84" t="s">
        <v>253</v>
      </c>
      <c r="D81" s="45">
        <v>0</v>
      </c>
      <c r="E81" s="45">
        <v>0</v>
      </c>
      <c r="F81" s="45">
        <v>0</v>
      </c>
      <c r="G81" s="45">
        <v>0</v>
      </c>
      <c r="H81" s="45">
        <v>0</v>
      </c>
      <c r="I81" s="45">
        <v>29</v>
      </c>
      <c r="J81" s="85">
        <f t="shared" si="4"/>
        <v>29</v>
      </c>
      <c r="K81" s="45">
        <v>0</v>
      </c>
      <c r="L81" s="85">
        <f t="shared" si="5"/>
        <v>29</v>
      </c>
      <c r="M81" s="94" t="s">
        <v>778</v>
      </c>
      <c r="N81" s="45">
        <v>108</v>
      </c>
      <c r="O81" s="45">
        <v>10</v>
      </c>
      <c r="P81" s="45">
        <v>0</v>
      </c>
      <c r="Q81" s="45">
        <v>0</v>
      </c>
      <c r="R81" s="45">
        <v>52</v>
      </c>
      <c r="S81" s="45">
        <v>2</v>
      </c>
      <c r="T81" s="85">
        <f t="shared" si="6"/>
        <v>172</v>
      </c>
      <c r="U81" s="45">
        <v>40</v>
      </c>
      <c r="V81" s="85">
        <f t="shared" si="7"/>
        <v>212</v>
      </c>
      <c r="W81" s="94" t="s">
        <v>778</v>
      </c>
    </row>
    <row r="82" spans="1:23" ht="14.25" customHeight="1" x14ac:dyDescent="0.3">
      <c r="A82" s="84" t="s">
        <v>380</v>
      </c>
      <c r="B82" s="84" t="s">
        <v>381</v>
      </c>
      <c r="C82" s="84" t="s">
        <v>236</v>
      </c>
      <c r="D82" s="45">
        <v>6</v>
      </c>
      <c r="E82" s="45">
        <v>14</v>
      </c>
      <c r="F82" s="45">
        <v>0</v>
      </c>
      <c r="G82" s="45">
        <v>0</v>
      </c>
      <c r="H82" s="45">
        <v>10</v>
      </c>
      <c r="I82" s="45">
        <v>91</v>
      </c>
      <c r="J82" s="85">
        <f t="shared" si="4"/>
        <v>121</v>
      </c>
      <c r="K82" s="45">
        <v>0</v>
      </c>
      <c r="L82" s="85">
        <f t="shared" si="5"/>
        <v>121</v>
      </c>
      <c r="M82" s="94" t="s">
        <v>57</v>
      </c>
      <c r="N82" s="45">
        <v>41</v>
      </c>
      <c r="O82" s="45">
        <v>15</v>
      </c>
      <c r="P82" s="45">
        <v>0</v>
      </c>
      <c r="Q82" s="45">
        <v>0</v>
      </c>
      <c r="R82" s="45">
        <v>22</v>
      </c>
      <c r="S82" s="45">
        <v>7</v>
      </c>
      <c r="T82" s="85">
        <f t="shared" si="6"/>
        <v>85</v>
      </c>
      <c r="U82" s="45">
        <v>9</v>
      </c>
      <c r="V82" s="85">
        <f t="shared" si="7"/>
        <v>94</v>
      </c>
      <c r="W82" s="94" t="s">
        <v>57</v>
      </c>
    </row>
    <row r="83" spans="1:23" ht="14.25" customHeight="1" x14ac:dyDescent="0.3">
      <c r="A83" s="84" t="s">
        <v>382</v>
      </c>
      <c r="B83" s="84" t="s">
        <v>383</v>
      </c>
      <c r="C83" s="84" t="s">
        <v>224</v>
      </c>
      <c r="D83" s="45">
        <v>0</v>
      </c>
      <c r="E83" s="45">
        <v>0</v>
      </c>
      <c r="F83" s="45">
        <v>0</v>
      </c>
      <c r="G83" s="45">
        <v>0</v>
      </c>
      <c r="H83" s="45">
        <v>0</v>
      </c>
      <c r="I83" s="45">
        <v>0</v>
      </c>
      <c r="J83" s="85">
        <f t="shared" si="4"/>
        <v>0</v>
      </c>
      <c r="K83" s="45">
        <v>0</v>
      </c>
      <c r="L83" s="85">
        <f t="shared" si="5"/>
        <v>0</v>
      </c>
      <c r="M83" s="94" t="s">
        <v>778</v>
      </c>
      <c r="N83" s="45">
        <v>24</v>
      </c>
      <c r="O83" s="45">
        <v>0</v>
      </c>
      <c r="P83" s="45">
        <v>0</v>
      </c>
      <c r="Q83" s="45">
        <v>0</v>
      </c>
      <c r="R83" s="45">
        <v>0</v>
      </c>
      <c r="S83" s="45">
        <v>0</v>
      </c>
      <c r="T83" s="85">
        <f t="shared" si="6"/>
        <v>24</v>
      </c>
      <c r="U83" s="45">
        <v>0</v>
      </c>
      <c r="V83" s="85">
        <f t="shared" si="7"/>
        <v>24</v>
      </c>
      <c r="W83" s="94" t="s">
        <v>778</v>
      </c>
    </row>
    <row r="84" spans="1:23" ht="14.25" customHeight="1" x14ac:dyDescent="0.3">
      <c r="A84" s="84" t="s">
        <v>384</v>
      </c>
      <c r="B84" s="84" t="s">
        <v>385</v>
      </c>
      <c r="C84" s="84" t="s">
        <v>224</v>
      </c>
      <c r="D84" s="45">
        <v>13</v>
      </c>
      <c r="E84" s="45">
        <v>283</v>
      </c>
      <c r="F84" s="45">
        <v>0</v>
      </c>
      <c r="G84" s="45">
        <v>0</v>
      </c>
      <c r="H84" s="45">
        <v>175</v>
      </c>
      <c r="I84" s="45">
        <v>212</v>
      </c>
      <c r="J84" s="85">
        <f t="shared" si="4"/>
        <v>683</v>
      </c>
      <c r="K84" s="45">
        <v>942</v>
      </c>
      <c r="L84" s="85">
        <f t="shared" si="5"/>
        <v>1625</v>
      </c>
      <c r="M84" s="94" t="s">
        <v>778</v>
      </c>
      <c r="N84" s="45">
        <v>13</v>
      </c>
      <c r="O84" s="45">
        <v>43</v>
      </c>
      <c r="P84" s="45">
        <v>0</v>
      </c>
      <c r="Q84" s="45">
        <v>0</v>
      </c>
      <c r="R84" s="45">
        <v>6</v>
      </c>
      <c r="S84" s="45">
        <v>0</v>
      </c>
      <c r="T84" s="85">
        <f t="shared" si="6"/>
        <v>62</v>
      </c>
      <c r="U84" s="45">
        <v>0</v>
      </c>
      <c r="V84" s="85">
        <f t="shared" si="7"/>
        <v>62</v>
      </c>
      <c r="W84" s="94" t="s">
        <v>778</v>
      </c>
    </row>
    <row r="85" spans="1:23" ht="14.25" customHeight="1" x14ac:dyDescent="0.3">
      <c r="A85" s="84" t="s">
        <v>299</v>
      </c>
      <c r="B85" s="84" t="s">
        <v>300</v>
      </c>
      <c r="C85" s="84" t="s">
        <v>224</v>
      </c>
      <c r="D85" s="45">
        <v>0</v>
      </c>
      <c r="E85" s="45">
        <v>0</v>
      </c>
      <c r="F85" s="45">
        <v>0</v>
      </c>
      <c r="G85" s="45">
        <v>0</v>
      </c>
      <c r="H85" s="45">
        <v>11</v>
      </c>
      <c r="I85" s="45">
        <v>148</v>
      </c>
      <c r="J85" s="85">
        <f t="shared" si="4"/>
        <v>159</v>
      </c>
      <c r="K85" s="45">
        <v>0</v>
      </c>
      <c r="L85" s="85">
        <f t="shared" si="5"/>
        <v>159</v>
      </c>
      <c r="M85" s="94" t="s">
        <v>57</v>
      </c>
      <c r="N85" s="45">
        <v>3</v>
      </c>
      <c r="O85" s="45">
        <v>10</v>
      </c>
      <c r="P85" s="45">
        <v>0</v>
      </c>
      <c r="Q85" s="45">
        <v>0</v>
      </c>
      <c r="R85" s="45">
        <v>0</v>
      </c>
      <c r="S85" s="45">
        <v>0</v>
      </c>
      <c r="T85" s="85">
        <f t="shared" si="6"/>
        <v>13</v>
      </c>
      <c r="U85" s="45">
        <v>0</v>
      </c>
      <c r="V85" s="85">
        <f t="shared" si="7"/>
        <v>13</v>
      </c>
      <c r="W85" s="94" t="s">
        <v>778</v>
      </c>
    </row>
    <row r="86" spans="1:23" ht="14.25" customHeight="1" x14ac:dyDescent="0.3">
      <c r="A86" s="84" t="s">
        <v>388</v>
      </c>
      <c r="B86" s="84" t="s">
        <v>389</v>
      </c>
      <c r="C86" s="84" t="s">
        <v>227</v>
      </c>
      <c r="D86" s="45">
        <v>39</v>
      </c>
      <c r="E86" s="45">
        <v>0</v>
      </c>
      <c r="F86" s="45">
        <v>0</v>
      </c>
      <c r="G86" s="45">
        <v>9</v>
      </c>
      <c r="H86" s="45">
        <v>13</v>
      </c>
      <c r="I86" s="45">
        <v>46</v>
      </c>
      <c r="J86" s="85">
        <f t="shared" si="4"/>
        <v>107</v>
      </c>
      <c r="K86" s="45">
        <v>0</v>
      </c>
      <c r="L86" s="85">
        <f t="shared" si="5"/>
        <v>107</v>
      </c>
      <c r="M86" s="94" t="s">
        <v>57</v>
      </c>
      <c r="N86" s="45">
        <v>17</v>
      </c>
      <c r="O86" s="45">
        <v>0</v>
      </c>
      <c r="P86" s="45">
        <v>0</v>
      </c>
      <c r="Q86" s="45">
        <v>0</v>
      </c>
      <c r="R86" s="45">
        <v>0</v>
      </c>
      <c r="S86" s="45">
        <v>0</v>
      </c>
      <c r="T86" s="85">
        <f t="shared" si="6"/>
        <v>17</v>
      </c>
      <c r="U86" s="45">
        <v>0</v>
      </c>
      <c r="V86" s="85">
        <f t="shared" si="7"/>
        <v>17</v>
      </c>
      <c r="W86" s="94" t="s">
        <v>778</v>
      </c>
    </row>
    <row r="87" spans="1:23" ht="14.25" customHeight="1" x14ac:dyDescent="0.3">
      <c r="A87" s="84" t="s">
        <v>390</v>
      </c>
      <c r="B87" s="84" t="s">
        <v>391</v>
      </c>
      <c r="C87" s="84" t="s">
        <v>248</v>
      </c>
      <c r="D87" s="45">
        <v>10</v>
      </c>
      <c r="E87" s="45">
        <v>11</v>
      </c>
      <c r="F87" s="45">
        <v>0</v>
      </c>
      <c r="G87" s="45">
        <v>0</v>
      </c>
      <c r="H87" s="45">
        <v>10</v>
      </c>
      <c r="I87" s="45">
        <v>145</v>
      </c>
      <c r="J87" s="85">
        <f t="shared" si="4"/>
        <v>176</v>
      </c>
      <c r="K87" s="45">
        <v>164</v>
      </c>
      <c r="L87" s="85">
        <f t="shared" si="5"/>
        <v>340</v>
      </c>
      <c r="M87" s="94" t="s">
        <v>57</v>
      </c>
      <c r="N87" s="45">
        <v>0</v>
      </c>
      <c r="O87" s="45">
        <v>57</v>
      </c>
      <c r="P87" s="45">
        <v>0</v>
      </c>
      <c r="Q87" s="45">
        <v>0</v>
      </c>
      <c r="R87" s="45">
        <v>37</v>
      </c>
      <c r="S87" s="45">
        <v>0</v>
      </c>
      <c r="T87" s="85">
        <f t="shared" si="6"/>
        <v>94</v>
      </c>
      <c r="U87" s="45">
        <v>0</v>
      </c>
      <c r="V87" s="85">
        <f t="shared" si="7"/>
        <v>94</v>
      </c>
      <c r="W87" s="94" t="s">
        <v>778</v>
      </c>
    </row>
    <row r="88" spans="1:23" ht="14.25" customHeight="1" x14ac:dyDescent="0.3">
      <c r="A88" s="84" t="s">
        <v>392</v>
      </c>
      <c r="B88" s="84" t="s">
        <v>393</v>
      </c>
      <c r="C88" s="84" t="s">
        <v>224</v>
      </c>
      <c r="D88" s="45">
        <v>0</v>
      </c>
      <c r="E88" s="45">
        <v>0</v>
      </c>
      <c r="F88" s="45">
        <v>0</v>
      </c>
      <c r="G88" s="45">
        <v>0</v>
      </c>
      <c r="H88" s="45">
        <v>9</v>
      </c>
      <c r="I88" s="45">
        <v>65</v>
      </c>
      <c r="J88" s="85">
        <f t="shared" si="4"/>
        <v>74</v>
      </c>
      <c r="K88" s="45">
        <v>0</v>
      </c>
      <c r="L88" s="85">
        <f t="shared" si="5"/>
        <v>74</v>
      </c>
      <c r="M88" s="94" t="s">
        <v>778</v>
      </c>
      <c r="N88" s="45">
        <v>13</v>
      </c>
      <c r="O88" s="45">
        <v>2</v>
      </c>
      <c r="P88" s="45">
        <v>0</v>
      </c>
      <c r="Q88" s="45">
        <v>0</v>
      </c>
      <c r="R88" s="45">
        <v>57</v>
      </c>
      <c r="S88" s="45">
        <v>0</v>
      </c>
      <c r="T88" s="85">
        <f t="shared" si="6"/>
        <v>72</v>
      </c>
      <c r="U88" s="45">
        <v>0</v>
      </c>
      <c r="V88" s="85">
        <f t="shared" si="7"/>
        <v>72</v>
      </c>
      <c r="W88" s="94" t="s">
        <v>778</v>
      </c>
    </row>
    <row r="89" spans="1:23" ht="14.25" customHeight="1" x14ac:dyDescent="0.3">
      <c r="A89" s="84" t="s">
        <v>394</v>
      </c>
      <c r="B89" s="84" t="s">
        <v>395</v>
      </c>
      <c r="C89" s="84" t="s">
        <v>236</v>
      </c>
      <c r="D89" s="45">
        <v>19</v>
      </c>
      <c r="E89" s="45">
        <v>0</v>
      </c>
      <c r="F89" s="45">
        <v>0</v>
      </c>
      <c r="G89" s="45">
        <v>0</v>
      </c>
      <c r="H89" s="45">
        <v>0</v>
      </c>
      <c r="I89" s="45">
        <v>293</v>
      </c>
      <c r="J89" s="85">
        <f t="shared" si="4"/>
        <v>312</v>
      </c>
      <c r="K89" s="45">
        <v>0</v>
      </c>
      <c r="L89" s="85">
        <f t="shared" si="5"/>
        <v>312</v>
      </c>
      <c r="M89" s="94" t="s">
        <v>57</v>
      </c>
      <c r="N89" s="45">
        <v>107</v>
      </c>
      <c r="O89" s="45">
        <v>0</v>
      </c>
      <c r="P89" s="45">
        <v>0</v>
      </c>
      <c r="Q89" s="45">
        <v>0</v>
      </c>
      <c r="R89" s="45">
        <v>40</v>
      </c>
      <c r="S89" s="45">
        <v>11</v>
      </c>
      <c r="T89" s="85">
        <f t="shared" si="6"/>
        <v>158</v>
      </c>
      <c r="U89" s="45">
        <v>0</v>
      </c>
      <c r="V89" s="85">
        <f t="shared" si="7"/>
        <v>158</v>
      </c>
      <c r="W89" s="94" t="s">
        <v>778</v>
      </c>
    </row>
    <row r="90" spans="1:23" ht="14.25" customHeight="1" x14ac:dyDescent="0.3">
      <c r="A90" s="84" t="s">
        <v>396</v>
      </c>
      <c r="B90" s="84" t="s">
        <v>397</v>
      </c>
      <c r="C90" s="84" t="s">
        <v>224</v>
      </c>
      <c r="D90" s="45">
        <v>0</v>
      </c>
      <c r="E90" s="45">
        <v>0</v>
      </c>
      <c r="F90" s="45">
        <v>0</v>
      </c>
      <c r="G90" s="45">
        <v>0</v>
      </c>
      <c r="H90" s="45">
        <v>0</v>
      </c>
      <c r="I90" s="45">
        <v>0</v>
      </c>
      <c r="J90" s="85">
        <f t="shared" si="4"/>
        <v>0</v>
      </c>
      <c r="K90" s="45">
        <v>0</v>
      </c>
      <c r="L90" s="85">
        <f t="shared" si="5"/>
        <v>0</v>
      </c>
      <c r="M90" s="94" t="s">
        <v>778</v>
      </c>
      <c r="N90" s="45">
        <v>3</v>
      </c>
      <c r="O90" s="45">
        <v>0</v>
      </c>
      <c r="P90" s="45">
        <v>0</v>
      </c>
      <c r="Q90" s="45">
        <v>0</v>
      </c>
      <c r="R90" s="45">
        <v>0</v>
      </c>
      <c r="S90" s="45">
        <v>0</v>
      </c>
      <c r="T90" s="85">
        <f t="shared" si="6"/>
        <v>3</v>
      </c>
      <c r="U90" s="45">
        <v>0</v>
      </c>
      <c r="V90" s="85">
        <f t="shared" si="7"/>
        <v>3</v>
      </c>
      <c r="W90" s="94" t="s">
        <v>778</v>
      </c>
    </row>
    <row r="91" spans="1:23" ht="14.25" customHeight="1" x14ac:dyDescent="0.3">
      <c r="A91" s="84" t="s">
        <v>398</v>
      </c>
      <c r="B91" s="84" t="s">
        <v>399</v>
      </c>
      <c r="C91" s="84" t="s">
        <v>248</v>
      </c>
      <c r="D91" s="45">
        <v>0</v>
      </c>
      <c r="E91" s="45">
        <v>30</v>
      </c>
      <c r="F91" s="45">
        <v>0</v>
      </c>
      <c r="G91" s="45">
        <v>0</v>
      </c>
      <c r="H91" s="45">
        <v>4</v>
      </c>
      <c r="I91" s="45">
        <v>0</v>
      </c>
      <c r="J91" s="85">
        <f t="shared" si="4"/>
        <v>34</v>
      </c>
      <c r="K91" s="45">
        <v>0</v>
      </c>
      <c r="L91" s="85">
        <f t="shared" si="5"/>
        <v>34</v>
      </c>
      <c r="M91" s="94" t="s">
        <v>778</v>
      </c>
      <c r="N91" s="45">
        <v>0</v>
      </c>
      <c r="O91" s="45">
        <v>17</v>
      </c>
      <c r="P91" s="45">
        <v>0</v>
      </c>
      <c r="Q91" s="45">
        <v>0</v>
      </c>
      <c r="R91" s="45">
        <v>0</v>
      </c>
      <c r="S91" s="45">
        <v>0</v>
      </c>
      <c r="T91" s="85">
        <f t="shared" si="6"/>
        <v>17</v>
      </c>
      <c r="U91" s="45">
        <v>0</v>
      </c>
      <c r="V91" s="85">
        <f t="shared" si="7"/>
        <v>17</v>
      </c>
      <c r="W91" s="94" t="s">
        <v>778</v>
      </c>
    </row>
    <row r="92" spans="1:23" ht="14.25" customHeight="1" x14ac:dyDescent="0.3">
      <c r="A92" s="84" t="s">
        <v>400</v>
      </c>
      <c r="B92" s="84" t="s">
        <v>401</v>
      </c>
      <c r="C92" s="84" t="s">
        <v>258</v>
      </c>
      <c r="D92" s="45">
        <v>0</v>
      </c>
      <c r="E92" s="45">
        <v>0</v>
      </c>
      <c r="F92" s="45">
        <v>0</v>
      </c>
      <c r="G92" s="45">
        <v>0</v>
      </c>
      <c r="H92" s="45">
        <v>0</v>
      </c>
      <c r="I92" s="45">
        <v>0</v>
      </c>
      <c r="J92" s="85">
        <f t="shared" si="4"/>
        <v>0</v>
      </c>
      <c r="K92" s="45">
        <v>0</v>
      </c>
      <c r="L92" s="85">
        <f t="shared" si="5"/>
        <v>0</v>
      </c>
      <c r="M92" s="94" t="s">
        <v>778</v>
      </c>
      <c r="N92" s="45">
        <v>13</v>
      </c>
      <c r="O92" s="45">
        <v>0</v>
      </c>
      <c r="P92" s="45">
        <v>0</v>
      </c>
      <c r="Q92" s="45">
        <v>0</v>
      </c>
      <c r="R92" s="45">
        <v>7</v>
      </c>
      <c r="S92" s="45">
        <v>0</v>
      </c>
      <c r="T92" s="85">
        <f t="shared" si="6"/>
        <v>20</v>
      </c>
      <c r="U92" s="45">
        <v>26</v>
      </c>
      <c r="V92" s="85">
        <f t="shared" si="7"/>
        <v>46</v>
      </c>
      <c r="W92" s="94" t="s">
        <v>778</v>
      </c>
    </row>
    <row r="93" spans="1:23" ht="14.25" customHeight="1" x14ac:dyDescent="0.3">
      <c r="A93" s="84" t="s">
        <v>402</v>
      </c>
      <c r="B93" s="84" t="s">
        <v>403</v>
      </c>
      <c r="C93" s="84" t="s">
        <v>343</v>
      </c>
      <c r="D93" s="45">
        <v>28</v>
      </c>
      <c r="E93" s="45">
        <v>98</v>
      </c>
      <c r="F93" s="45">
        <v>0</v>
      </c>
      <c r="G93" s="45">
        <v>0</v>
      </c>
      <c r="H93" s="45">
        <v>16</v>
      </c>
      <c r="I93" s="45">
        <v>42</v>
      </c>
      <c r="J93" s="85">
        <f t="shared" si="4"/>
        <v>184</v>
      </c>
      <c r="K93" s="45">
        <v>0</v>
      </c>
      <c r="L93" s="85">
        <f t="shared" si="5"/>
        <v>184</v>
      </c>
      <c r="M93" s="94" t="s">
        <v>57</v>
      </c>
      <c r="N93" s="45">
        <v>37</v>
      </c>
      <c r="O93" s="45">
        <v>15</v>
      </c>
      <c r="P93" s="45">
        <v>0</v>
      </c>
      <c r="Q93" s="45">
        <v>0</v>
      </c>
      <c r="R93" s="45">
        <v>29</v>
      </c>
      <c r="S93" s="45">
        <v>4</v>
      </c>
      <c r="T93" s="85">
        <f t="shared" si="6"/>
        <v>85</v>
      </c>
      <c r="U93" s="45">
        <v>11</v>
      </c>
      <c r="V93" s="85">
        <f t="shared" si="7"/>
        <v>96</v>
      </c>
      <c r="W93" s="94" t="s">
        <v>57</v>
      </c>
    </row>
    <row r="94" spans="1:23" ht="14.25" customHeight="1" x14ac:dyDescent="0.3">
      <c r="A94" s="84" t="s">
        <v>404</v>
      </c>
      <c r="B94" s="84" t="s">
        <v>405</v>
      </c>
      <c r="C94" s="84" t="s">
        <v>227</v>
      </c>
      <c r="D94" s="45">
        <v>0</v>
      </c>
      <c r="E94" s="45">
        <v>3</v>
      </c>
      <c r="F94" s="45">
        <v>0</v>
      </c>
      <c r="G94" s="45">
        <v>0</v>
      </c>
      <c r="H94" s="45">
        <v>0</v>
      </c>
      <c r="I94" s="45">
        <v>7</v>
      </c>
      <c r="J94" s="85">
        <f t="shared" si="4"/>
        <v>10</v>
      </c>
      <c r="K94" s="45">
        <v>21</v>
      </c>
      <c r="L94" s="85">
        <f t="shared" si="5"/>
        <v>31</v>
      </c>
      <c r="M94" s="94" t="s">
        <v>778</v>
      </c>
      <c r="N94" s="45">
        <v>0</v>
      </c>
      <c r="O94" s="45">
        <v>28</v>
      </c>
      <c r="P94" s="45">
        <v>0</v>
      </c>
      <c r="Q94" s="45">
        <v>0</v>
      </c>
      <c r="R94" s="45">
        <v>7</v>
      </c>
      <c r="S94" s="45">
        <v>0</v>
      </c>
      <c r="T94" s="85">
        <f t="shared" si="6"/>
        <v>35</v>
      </c>
      <c r="U94" s="45">
        <v>72</v>
      </c>
      <c r="V94" s="85">
        <f t="shared" si="7"/>
        <v>107</v>
      </c>
      <c r="W94" s="94" t="s">
        <v>57</v>
      </c>
    </row>
    <row r="95" spans="1:23" ht="14.25" customHeight="1" x14ac:dyDescent="0.3">
      <c r="A95" s="84" t="s">
        <v>406</v>
      </c>
      <c r="B95" s="84" t="s">
        <v>407</v>
      </c>
      <c r="C95" s="84" t="s">
        <v>248</v>
      </c>
      <c r="D95" s="45">
        <v>0</v>
      </c>
      <c r="E95" s="45">
        <v>56</v>
      </c>
      <c r="F95" s="45">
        <v>0</v>
      </c>
      <c r="G95" s="45">
        <v>0</v>
      </c>
      <c r="H95" s="45">
        <v>0</v>
      </c>
      <c r="I95" s="45">
        <v>57</v>
      </c>
      <c r="J95" s="85">
        <f t="shared" si="4"/>
        <v>113</v>
      </c>
      <c r="K95" s="45">
        <v>0</v>
      </c>
      <c r="L95" s="85">
        <f t="shared" si="5"/>
        <v>113</v>
      </c>
      <c r="M95" s="94" t="s">
        <v>778</v>
      </c>
      <c r="N95" s="45">
        <v>19</v>
      </c>
      <c r="O95" s="45">
        <v>25</v>
      </c>
      <c r="P95" s="45">
        <v>0</v>
      </c>
      <c r="Q95" s="45">
        <v>0</v>
      </c>
      <c r="R95" s="45">
        <v>41</v>
      </c>
      <c r="S95" s="45">
        <v>0</v>
      </c>
      <c r="T95" s="85">
        <f t="shared" si="6"/>
        <v>85</v>
      </c>
      <c r="U95" s="45">
        <v>0</v>
      </c>
      <c r="V95" s="85">
        <f t="shared" si="7"/>
        <v>85</v>
      </c>
      <c r="W95" s="94" t="s">
        <v>778</v>
      </c>
    </row>
    <row r="96" spans="1:23" ht="14.25" customHeight="1" x14ac:dyDescent="0.3">
      <c r="A96" s="84" t="s">
        <v>408</v>
      </c>
      <c r="B96" s="84" t="s">
        <v>409</v>
      </c>
      <c r="C96" s="84" t="s">
        <v>224</v>
      </c>
      <c r="D96" s="45">
        <v>0</v>
      </c>
      <c r="E96" s="45">
        <v>0</v>
      </c>
      <c r="F96" s="45">
        <v>0</v>
      </c>
      <c r="G96" s="45">
        <v>0</v>
      </c>
      <c r="H96" s="45">
        <v>0</v>
      </c>
      <c r="I96" s="45">
        <v>0</v>
      </c>
      <c r="J96" s="85">
        <f t="shared" si="4"/>
        <v>0</v>
      </c>
      <c r="K96" s="45">
        <v>0</v>
      </c>
      <c r="L96" s="85">
        <f t="shared" si="5"/>
        <v>0</v>
      </c>
      <c r="M96" s="94" t="s">
        <v>778</v>
      </c>
      <c r="N96" s="45">
        <v>60</v>
      </c>
      <c r="O96" s="45">
        <v>0</v>
      </c>
      <c r="P96" s="45">
        <v>0</v>
      </c>
      <c r="Q96" s="45">
        <v>0</v>
      </c>
      <c r="R96" s="45">
        <v>0</v>
      </c>
      <c r="S96" s="45">
        <v>0</v>
      </c>
      <c r="T96" s="85">
        <f t="shared" si="6"/>
        <v>60</v>
      </c>
      <c r="U96" s="45">
        <v>0</v>
      </c>
      <c r="V96" s="85">
        <f t="shared" si="7"/>
        <v>60</v>
      </c>
      <c r="W96" s="94" t="s">
        <v>778</v>
      </c>
    </row>
    <row r="97" spans="1:23" ht="14.25" customHeight="1" x14ac:dyDescent="0.3">
      <c r="A97" s="84" t="s">
        <v>410</v>
      </c>
      <c r="B97" s="84" t="s">
        <v>411</v>
      </c>
      <c r="C97" s="84" t="s">
        <v>224</v>
      </c>
      <c r="D97" s="45">
        <v>0</v>
      </c>
      <c r="E97" s="45">
        <v>0</v>
      </c>
      <c r="F97" s="45">
        <v>0</v>
      </c>
      <c r="G97" s="45">
        <v>0</v>
      </c>
      <c r="H97" s="45">
        <v>0</v>
      </c>
      <c r="I97" s="45">
        <v>5</v>
      </c>
      <c r="J97" s="85">
        <f t="shared" si="4"/>
        <v>5</v>
      </c>
      <c r="K97" s="45">
        <v>0</v>
      </c>
      <c r="L97" s="85">
        <f t="shared" si="5"/>
        <v>5</v>
      </c>
      <c r="M97" s="94" t="s">
        <v>778</v>
      </c>
      <c r="N97" s="45">
        <v>10</v>
      </c>
      <c r="O97" s="45">
        <v>0</v>
      </c>
      <c r="P97" s="45">
        <v>0</v>
      </c>
      <c r="Q97" s="45">
        <v>0</v>
      </c>
      <c r="R97" s="45">
        <v>33</v>
      </c>
      <c r="S97" s="45">
        <v>0</v>
      </c>
      <c r="T97" s="85">
        <f t="shared" si="6"/>
        <v>43</v>
      </c>
      <c r="U97" s="45">
        <v>111</v>
      </c>
      <c r="V97" s="85">
        <f t="shared" si="7"/>
        <v>154</v>
      </c>
      <c r="W97" s="94" t="s">
        <v>778</v>
      </c>
    </row>
    <row r="98" spans="1:23" ht="14.25" customHeight="1" x14ac:dyDescent="0.3">
      <c r="A98" s="84" t="s">
        <v>412</v>
      </c>
      <c r="B98" s="84" t="s">
        <v>413</v>
      </c>
      <c r="C98" s="84" t="s">
        <v>236</v>
      </c>
      <c r="D98" s="45">
        <v>8</v>
      </c>
      <c r="E98" s="45">
        <v>0</v>
      </c>
      <c r="F98" s="45">
        <v>0</v>
      </c>
      <c r="G98" s="45">
        <v>0</v>
      </c>
      <c r="H98" s="45">
        <v>0</v>
      </c>
      <c r="I98" s="45">
        <v>27</v>
      </c>
      <c r="J98" s="85">
        <f t="shared" si="4"/>
        <v>35</v>
      </c>
      <c r="K98" s="45">
        <v>0</v>
      </c>
      <c r="L98" s="85">
        <f t="shared" si="5"/>
        <v>35</v>
      </c>
      <c r="M98" s="94" t="s">
        <v>778</v>
      </c>
      <c r="N98" s="45">
        <v>18</v>
      </c>
      <c r="O98" s="45">
        <v>0</v>
      </c>
      <c r="P98" s="45">
        <v>0</v>
      </c>
      <c r="Q98" s="45">
        <v>0</v>
      </c>
      <c r="R98" s="45">
        <v>7</v>
      </c>
      <c r="S98" s="45">
        <v>0</v>
      </c>
      <c r="T98" s="85">
        <f t="shared" si="6"/>
        <v>25</v>
      </c>
      <c r="U98" s="45">
        <v>0</v>
      </c>
      <c r="V98" s="85">
        <f t="shared" si="7"/>
        <v>25</v>
      </c>
      <c r="W98" s="94" t="s">
        <v>778</v>
      </c>
    </row>
    <row r="99" spans="1:23" ht="14.25" customHeight="1" x14ac:dyDescent="0.3">
      <c r="A99" s="84" t="s">
        <v>414</v>
      </c>
      <c r="B99" s="84" t="s">
        <v>415</v>
      </c>
      <c r="C99" s="84" t="s">
        <v>224</v>
      </c>
      <c r="D99" s="45">
        <v>0</v>
      </c>
      <c r="E99" s="45">
        <v>11</v>
      </c>
      <c r="F99" s="45">
        <v>0</v>
      </c>
      <c r="G99" s="45">
        <v>0</v>
      </c>
      <c r="H99" s="45">
        <v>5</v>
      </c>
      <c r="I99" s="45">
        <v>0</v>
      </c>
      <c r="J99" s="85">
        <f t="shared" si="4"/>
        <v>16</v>
      </c>
      <c r="K99" s="45">
        <v>5</v>
      </c>
      <c r="L99" s="85">
        <f t="shared" si="5"/>
        <v>21</v>
      </c>
      <c r="M99" s="94" t="s">
        <v>778</v>
      </c>
      <c r="N99" s="45">
        <v>42</v>
      </c>
      <c r="O99" s="45">
        <v>0</v>
      </c>
      <c r="P99" s="45">
        <v>0</v>
      </c>
      <c r="Q99" s="45">
        <v>0</v>
      </c>
      <c r="R99" s="45">
        <v>18</v>
      </c>
      <c r="S99" s="45">
        <v>0</v>
      </c>
      <c r="T99" s="85">
        <f t="shared" si="6"/>
        <v>60</v>
      </c>
      <c r="U99" s="45">
        <v>1</v>
      </c>
      <c r="V99" s="85">
        <f t="shared" si="7"/>
        <v>61</v>
      </c>
      <c r="W99" s="94" t="s">
        <v>57</v>
      </c>
    </row>
    <row r="100" spans="1:23" ht="14.25" customHeight="1" x14ac:dyDescent="0.3">
      <c r="A100" s="84" t="s">
        <v>416</v>
      </c>
      <c r="B100" s="84" t="s">
        <v>417</v>
      </c>
      <c r="C100" s="84" t="s">
        <v>258</v>
      </c>
      <c r="D100" s="45">
        <v>61</v>
      </c>
      <c r="E100" s="45">
        <v>103</v>
      </c>
      <c r="F100" s="45">
        <v>0</v>
      </c>
      <c r="G100" s="45">
        <v>28</v>
      </c>
      <c r="H100" s="45">
        <v>24</v>
      </c>
      <c r="I100" s="45">
        <v>6</v>
      </c>
      <c r="J100" s="85">
        <f t="shared" si="4"/>
        <v>222</v>
      </c>
      <c r="K100" s="45">
        <v>0</v>
      </c>
      <c r="L100" s="85">
        <f t="shared" si="5"/>
        <v>222</v>
      </c>
      <c r="M100" s="94" t="s">
        <v>57</v>
      </c>
      <c r="N100" s="45">
        <v>73</v>
      </c>
      <c r="O100" s="45">
        <v>35</v>
      </c>
      <c r="P100" s="45">
        <v>0</v>
      </c>
      <c r="Q100" s="45">
        <v>0</v>
      </c>
      <c r="R100" s="45">
        <v>80</v>
      </c>
      <c r="S100" s="45">
        <v>2</v>
      </c>
      <c r="T100" s="85">
        <f t="shared" si="6"/>
        <v>190</v>
      </c>
      <c r="U100" s="45">
        <f>82-2</f>
        <v>80</v>
      </c>
      <c r="V100" s="85">
        <f t="shared" si="7"/>
        <v>270</v>
      </c>
      <c r="W100" s="94" t="s">
        <v>57</v>
      </c>
    </row>
    <row r="101" spans="1:23" ht="14.25" customHeight="1" x14ac:dyDescent="0.3">
      <c r="A101" s="84" t="s">
        <v>418</v>
      </c>
      <c r="B101" s="84" t="s">
        <v>419</v>
      </c>
      <c r="C101" s="84" t="s">
        <v>227</v>
      </c>
      <c r="D101" s="45">
        <v>0</v>
      </c>
      <c r="E101" s="45">
        <v>0</v>
      </c>
      <c r="F101" s="45">
        <v>0</v>
      </c>
      <c r="G101" s="45">
        <v>0</v>
      </c>
      <c r="H101" s="45">
        <v>0</v>
      </c>
      <c r="I101" s="45">
        <v>11</v>
      </c>
      <c r="J101" s="85">
        <f t="shared" si="4"/>
        <v>11</v>
      </c>
      <c r="K101" s="45">
        <v>0</v>
      </c>
      <c r="L101" s="85">
        <f t="shared" si="5"/>
        <v>11</v>
      </c>
      <c r="M101" s="94" t="s">
        <v>778</v>
      </c>
      <c r="N101" s="45">
        <v>0</v>
      </c>
      <c r="O101" s="45">
        <v>6</v>
      </c>
      <c r="P101" s="45">
        <v>0</v>
      </c>
      <c r="Q101" s="45">
        <v>5</v>
      </c>
      <c r="R101" s="45">
        <v>0</v>
      </c>
      <c r="S101" s="45">
        <v>0</v>
      </c>
      <c r="T101" s="85">
        <f t="shared" si="6"/>
        <v>11</v>
      </c>
      <c r="U101" s="45">
        <v>0</v>
      </c>
      <c r="V101" s="85">
        <f t="shared" si="7"/>
        <v>11</v>
      </c>
      <c r="W101" s="94" t="s">
        <v>57</v>
      </c>
    </row>
    <row r="102" spans="1:23" ht="14.25" customHeight="1" x14ac:dyDescent="0.3">
      <c r="A102" s="84" t="s">
        <v>420</v>
      </c>
      <c r="B102" s="84" t="s">
        <v>421</v>
      </c>
      <c r="C102" s="84" t="s">
        <v>236</v>
      </c>
      <c r="D102" s="45">
        <v>0</v>
      </c>
      <c r="E102" s="45">
        <v>4</v>
      </c>
      <c r="F102" s="45">
        <v>0</v>
      </c>
      <c r="G102" s="45">
        <v>0</v>
      </c>
      <c r="H102" s="45">
        <v>0</v>
      </c>
      <c r="I102" s="45">
        <v>7</v>
      </c>
      <c r="J102" s="85">
        <f t="shared" si="4"/>
        <v>11</v>
      </c>
      <c r="K102" s="45">
        <v>0</v>
      </c>
      <c r="L102" s="85">
        <f t="shared" si="5"/>
        <v>11</v>
      </c>
      <c r="M102" s="94" t="s">
        <v>57</v>
      </c>
      <c r="N102" s="45">
        <v>0</v>
      </c>
      <c r="O102" s="45">
        <v>0</v>
      </c>
      <c r="P102" s="45">
        <v>0</v>
      </c>
      <c r="Q102" s="45">
        <v>0</v>
      </c>
      <c r="R102" s="45">
        <v>40</v>
      </c>
      <c r="S102" s="45">
        <v>0</v>
      </c>
      <c r="T102" s="85">
        <f t="shared" si="6"/>
        <v>40</v>
      </c>
      <c r="U102" s="45">
        <v>0</v>
      </c>
      <c r="V102" s="85">
        <f t="shared" si="7"/>
        <v>40</v>
      </c>
      <c r="W102" s="94" t="s">
        <v>778</v>
      </c>
    </row>
    <row r="103" spans="1:23" ht="14.25" customHeight="1" x14ac:dyDescent="0.3">
      <c r="A103" s="84" t="s">
        <v>422</v>
      </c>
      <c r="B103" s="84" t="s">
        <v>423</v>
      </c>
      <c r="C103" s="84" t="s">
        <v>224</v>
      </c>
      <c r="D103" s="45">
        <v>0</v>
      </c>
      <c r="E103" s="45">
        <v>30</v>
      </c>
      <c r="F103" s="45">
        <v>0</v>
      </c>
      <c r="G103" s="45">
        <v>0</v>
      </c>
      <c r="H103" s="45">
        <v>0</v>
      </c>
      <c r="I103" s="45">
        <v>28</v>
      </c>
      <c r="J103" s="85">
        <f t="shared" si="4"/>
        <v>58</v>
      </c>
      <c r="K103" s="45">
        <v>0</v>
      </c>
      <c r="L103" s="85">
        <f t="shared" si="5"/>
        <v>58</v>
      </c>
      <c r="M103" s="94" t="s">
        <v>778</v>
      </c>
      <c r="N103" s="45">
        <v>0</v>
      </c>
      <c r="O103" s="45">
        <v>30</v>
      </c>
      <c r="P103" s="45">
        <v>0</v>
      </c>
      <c r="Q103" s="45">
        <v>0</v>
      </c>
      <c r="R103" s="45">
        <v>25</v>
      </c>
      <c r="S103" s="45">
        <v>0</v>
      </c>
      <c r="T103" s="85">
        <f t="shared" si="6"/>
        <v>55</v>
      </c>
      <c r="U103" s="45">
        <v>0</v>
      </c>
      <c r="V103" s="85">
        <f t="shared" si="7"/>
        <v>55</v>
      </c>
      <c r="W103" s="94" t="s">
        <v>778</v>
      </c>
    </row>
    <row r="104" spans="1:23" ht="14.25" customHeight="1" x14ac:dyDescent="0.3">
      <c r="A104" s="84" t="s">
        <v>424</v>
      </c>
      <c r="B104" s="84" t="s">
        <v>425</v>
      </c>
      <c r="C104" s="84" t="s">
        <v>343</v>
      </c>
      <c r="D104" s="45">
        <v>75</v>
      </c>
      <c r="E104" s="45">
        <v>11</v>
      </c>
      <c r="F104" s="45">
        <v>0</v>
      </c>
      <c r="G104" s="45">
        <v>19</v>
      </c>
      <c r="H104" s="45">
        <v>0</v>
      </c>
      <c r="I104" s="45">
        <v>119</v>
      </c>
      <c r="J104" s="85">
        <f t="shared" si="4"/>
        <v>224</v>
      </c>
      <c r="K104" s="45">
        <v>31</v>
      </c>
      <c r="L104" s="85">
        <f t="shared" si="5"/>
        <v>255</v>
      </c>
      <c r="M104" s="94" t="s">
        <v>57</v>
      </c>
      <c r="N104" s="45">
        <v>102</v>
      </c>
      <c r="O104" s="45">
        <v>28</v>
      </c>
      <c r="P104" s="45">
        <v>0</v>
      </c>
      <c r="Q104" s="45">
        <v>19</v>
      </c>
      <c r="R104" s="45">
        <v>16</v>
      </c>
      <c r="S104" s="45">
        <v>0</v>
      </c>
      <c r="T104" s="85">
        <f t="shared" si="6"/>
        <v>165</v>
      </c>
      <c r="U104" s="45">
        <v>22</v>
      </c>
      <c r="V104" s="85">
        <f t="shared" si="7"/>
        <v>187</v>
      </c>
      <c r="W104" s="94" t="s">
        <v>57</v>
      </c>
    </row>
    <row r="105" spans="1:23" ht="14.25" customHeight="1" x14ac:dyDescent="0.3">
      <c r="A105" s="84" t="s">
        <v>426</v>
      </c>
      <c r="B105" s="84" t="s">
        <v>427</v>
      </c>
      <c r="C105" s="84" t="s">
        <v>224</v>
      </c>
      <c r="D105" s="45">
        <v>15</v>
      </c>
      <c r="E105" s="45">
        <v>0</v>
      </c>
      <c r="F105" s="45">
        <v>0</v>
      </c>
      <c r="G105" s="45">
        <v>0</v>
      </c>
      <c r="H105" s="45">
        <v>0</v>
      </c>
      <c r="I105" s="45">
        <v>38</v>
      </c>
      <c r="J105" s="85">
        <f t="shared" si="4"/>
        <v>53</v>
      </c>
      <c r="K105" s="45">
        <v>0</v>
      </c>
      <c r="L105" s="85">
        <f t="shared" si="5"/>
        <v>53</v>
      </c>
      <c r="M105" s="94" t="s">
        <v>778</v>
      </c>
      <c r="N105" s="45">
        <v>14</v>
      </c>
      <c r="O105" s="45">
        <v>0</v>
      </c>
      <c r="P105" s="45">
        <v>0</v>
      </c>
      <c r="Q105" s="45">
        <v>0</v>
      </c>
      <c r="R105" s="45">
        <v>0</v>
      </c>
      <c r="S105" s="45">
        <v>0</v>
      </c>
      <c r="T105" s="85">
        <f t="shared" si="6"/>
        <v>14</v>
      </c>
      <c r="U105" s="45">
        <v>0</v>
      </c>
      <c r="V105" s="85">
        <f t="shared" si="7"/>
        <v>14</v>
      </c>
      <c r="W105" s="94" t="s">
        <v>778</v>
      </c>
    </row>
    <row r="106" spans="1:23" ht="14.25" customHeight="1" x14ac:dyDescent="0.3">
      <c r="A106" s="84" t="s">
        <v>428</v>
      </c>
      <c r="B106" s="84" t="s">
        <v>429</v>
      </c>
      <c r="C106" s="84" t="s">
        <v>224</v>
      </c>
      <c r="D106" s="45">
        <v>0</v>
      </c>
      <c r="E106" s="45">
        <v>0</v>
      </c>
      <c r="F106" s="45">
        <v>0</v>
      </c>
      <c r="G106" s="45">
        <v>0</v>
      </c>
      <c r="H106" s="45">
        <v>0</v>
      </c>
      <c r="I106" s="45">
        <v>104</v>
      </c>
      <c r="J106" s="85">
        <f t="shared" si="4"/>
        <v>104</v>
      </c>
      <c r="K106" s="45">
        <v>0</v>
      </c>
      <c r="L106" s="85">
        <f t="shared" si="5"/>
        <v>104</v>
      </c>
      <c r="M106" s="94" t="s">
        <v>778</v>
      </c>
      <c r="N106" s="45">
        <v>0</v>
      </c>
      <c r="O106" s="45">
        <v>57</v>
      </c>
      <c r="P106" s="45">
        <v>0</v>
      </c>
      <c r="Q106" s="45">
        <v>0</v>
      </c>
      <c r="R106" s="45">
        <v>14</v>
      </c>
      <c r="S106" s="45">
        <v>0</v>
      </c>
      <c r="T106" s="85">
        <f t="shared" si="6"/>
        <v>71</v>
      </c>
      <c r="U106" s="45">
        <v>0</v>
      </c>
      <c r="V106" s="85">
        <f t="shared" si="7"/>
        <v>71</v>
      </c>
      <c r="W106" s="94" t="s">
        <v>778</v>
      </c>
    </row>
    <row r="107" spans="1:23" ht="14.25" customHeight="1" x14ac:dyDescent="0.3">
      <c r="A107" s="84" t="s">
        <v>430</v>
      </c>
      <c r="B107" s="84" t="s">
        <v>431</v>
      </c>
      <c r="C107" s="84" t="s">
        <v>253</v>
      </c>
      <c r="D107" s="45">
        <v>1</v>
      </c>
      <c r="E107" s="45">
        <v>0</v>
      </c>
      <c r="F107" s="45">
        <v>0</v>
      </c>
      <c r="G107" s="45">
        <v>0</v>
      </c>
      <c r="H107" s="45">
        <v>0</v>
      </c>
      <c r="I107" s="45">
        <v>128</v>
      </c>
      <c r="J107" s="85">
        <f t="shared" si="4"/>
        <v>129</v>
      </c>
      <c r="K107" s="45">
        <v>0</v>
      </c>
      <c r="L107" s="85">
        <f t="shared" si="5"/>
        <v>129</v>
      </c>
      <c r="M107" s="94" t="s">
        <v>778</v>
      </c>
      <c r="N107" s="45">
        <v>64</v>
      </c>
      <c r="O107" s="45">
        <v>14</v>
      </c>
      <c r="P107" s="45">
        <v>0</v>
      </c>
      <c r="Q107" s="45">
        <v>12</v>
      </c>
      <c r="R107" s="45">
        <v>45</v>
      </c>
      <c r="S107" s="45">
        <v>0</v>
      </c>
      <c r="T107" s="85">
        <f t="shared" si="6"/>
        <v>135</v>
      </c>
      <c r="U107" s="45">
        <v>0</v>
      </c>
      <c r="V107" s="85">
        <f t="shared" si="7"/>
        <v>135</v>
      </c>
      <c r="W107" s="94" t="s">
        <v>57</v>
      </c>
    </row>
    <row r="108" spans="1:23" ht="14.25" customHeight="1" x14ac:dyDescent="0.3">
      <c r="A108" s="84" t="s">
        <v>785</v>
      </c>
      <c r="B108" s="84" t="s">
        <v>786</v>
      </c>
      <c r="C108" s="84" t="s">
        <v>236</v>
      </c>
      <c r="D108" s="45">
        <v>18</v>
      </c>
      <c r="E108" s="45">
        <v>0</v>
      </c>
      <c r="F108" s="45">
        <v>0</v>
      </c>
      <c r="G108" s="45">
        <v>0</v>
      </c>
      <c r="H108" s="45">
        <v>0</v>
      </c>
      <c r="I108" s="45">
        <v>0</v>
      </c>
      <c r="J108" s="85">
        <f t="shared" si="4"/>
        <v>18</v>
      </c>
      <c r="K108" s="45">
        <v>0</v>
      </c>
      <c r="L108" s="85">
        <f t="shared" si="5"/>
        <v>18</v>
      </c>
      <c r="M108" s="94" t="s">
        <v>778</v>
      </c>
      <c r="N108" s="45">
        <v>5</v>
      </c>
      <c r="O108" s="45">
        <v>0</v>
      </c>
      <c r="P108" s="45">
        <v>0</v>
      </c>
      <c r="Q108" s="45">
        <v>0</v>
      </c>
      <c r="R108" s="45">
        <v>22</v>
      </c>
      <c r="S108" s="45">
        <v>0</v>
      </c>
      <c r="T108" s="85">
        <f t="shared" si="6"/>
        <v>27</v>
      </c>
      <c r="U108" s="45">
        <v>0</v>
      </c>
      <c r="V108" s="85">
        <f t="shared" si="7"/>
        <v>27</v>
      </c>
      <c r="W108" s="94" t="s">
        <v>778</v>
      </c>
    </row>
    <row r="109" spans="1:23" ht="14.25" customHeight="1" x14ac:dyDescent="0.3">
      <c r="A109" s="84" t="s">
        <v>432</v>
      </c>
      <c r="B109" s="84" t="s">
        <v>433</v>
      </c>
      <c r="C109" s="84" t="s">
        <v>227</v>
      </c>
      <c r="D109" s="45">
        <v>2</v>
      </c>
      <c r="E109" s="45">
        <v>51</v>
      </c>
      <c r="F109" s="45">
        <v>0</v>
      </c>
      <c r="G109" s="45">
        <v>10</v>
      </c>
      <c r="H109" s="45">
        <v>15</v>
      </c>
      <c r="I109" s="45">
        <v>0</v>
      </c>
      <c r="J109" s="85">
        <f t="shared" si="4"/>
        <v>78</v>
      </c>
      <c r="K109" s="45">
        <v>0</v>
      </c>
      <c r="L109" s="85">
        <f t="shared" si="5"/>
        <v>78</v>
      </c>
      <c r="M109" s="94" t="s">
        <v>57</v>
      </c>
      <c r="N109" s="45">
        <v>2</v>
      </c>
      <c r="O109" s="45">
        <v>0</v>
      </c>
      <c r="P109" s="45">
        <v>0</v>
      </c>
      <c r="Q109" s="45">
        <v>0</v>
      </c>
      <c r="R109" s="45">
        <v>0</v>
      </c>
      <c r="S109" s="45">
        <v>0</v>
      </c>
      <c r="T109" s="85">
        <f t="shared" si="6"/>
        <v>2</v>
      </c>
      <c r="U109" s="45">
        <v>0</v>
      </c>
      <c r="V109" s="85">
        <f t="shared" si="7"/>
        <v>2</v>
      </c>
      <c r="W109" s="94" t="s">
        <v>778</v>
      </c>
    </row>
    <row r="110" spans="1:23" ht="14.25" customHeight="1" x14ac:dyDescent="0.3">
      <c r="A110" s="84" t="s">
        <v>434</v>
      </c>
      <c r="B110" s="84" t="s">
        <v>435</v>
      </c>
      <c r="C110" s="84" t="s">
        <v>227</v>
      </c>
      <c r="D110" s="45">
        <v>0</v>
      </c>
      <c r="E110" s="45">
        <v>0</v>
      </c>
      <c r="F110" s="45">
        <v>0</v>
      </c>
      <c r="G110" s="45">
        <v>0</v>
      </c>
      <c r="H110" s="45">
        <v>0</v>
      </c>
      <c r="I110" s="45">
        <v>50</v>
      </c>
      <c r="J110" s="85">
        <f t="shared" si="4"/>
        <v>50</v>
      </c>
      <c r="K110" s="45">
        <v>0</v>
      </c>
      <c r="L110" s="85">
        <f t="shared" si="5"/>
        <v>50</v>
      </c>
      <c r="M110" s="94" t="s">
        <v>778</v>
      </c>
      <c r="N110" s="45">
        <v>96</v>
      </c>
      <c r="O110" s="45">
        <v>0</v>
      </c>
      <c r="P110" s="45">
        <v>0</v>
      </c>
      <c r="Q110" s="45">
        <v>0</v>
      </c>
      <c r="R110" s="45">
        <v>68</v>
      </c>
      <c r="S110" s="45">
        <v>0</v>
      </c>
      <c r="T110" s="85">
        <f t="shared" si="6"/>
        <v>164</v>
      </c>
      <c r="U110" s="45">
        <v>7</v>
      </c>
      <c r="V110" s="85">
        <f t="shared" si="7"/>
        <v>171</v>
      </c>
      <c r="W110" s="94" t="s">
        <v>57</v>
      </c>
    </row>
    <row r="111" spans="1:23" ht="14.25" customHeight="1" x14ac:dyDescent="0.3">
      <c r="A111" s="84" t="s">
        <v>787</v>
      </c>
      <c r="B111" s="84" t="s">
        <v>788</v>
      </c>
      <c r="C111" s="84" t="s">
        <v>224</v>
      </c>
      <c r="D111" s="45">
        <v>0</v>
      </c>
      <c r="E111" s="45">
        <v>0</v>
      </c>
      <c r="F111" s="45">
        <v>0</v>
      </c>
      <c r="G111" s="45">
        <v>0</v>
      </c>
      <c r="H111" s="45">
        <v>0</v>
      </c>
      <c r="I111" s="45">
        <v>0</v>
      </c>
      <c r="J111" s="85">
        <f t="shared" si="4"/>
        <v>0</v>
      </c>
      <c r="K111" s="45">
        <v>0</v>
      </c>
      <c r="L111" s="85">
        <f t="shared" si="5"/>
        <v>0</v>
      </c>
      <c r="M111" s="94" t="s">
        <v>778</v>
      </c>
      <c r="N111" s="45">
        <v>0</v>
      </c>
      <c r="O111" s="45">
        <v>3</v>
      </c>
      <c r="P111" s="45">
        <v>0</v>
      </c>
      <c r="Q111" s="45">
        <v>0</v>
      </c>
      <c r="R111" s="45">
        <v>0</v>
      </c>
      <c r="S111" s="45">
        <v>0</v>
      </c>
      <c r="T111" s="85">
        <f t="shared" si="6"/>
        <v>3</v>
      </c>
      <c r="U111" s="45">
        <v>0</v>
      </c>
      <c r="V111" s="85">
        <f t="shared" si="7"/>
        <v>3</v>
      </c>
      <c r="W111" s="94" t="s">
        <v>778</v>
      </c>
    </row>
    <row r="112" spans="1:23" ht="14.25" customHeight="1" x14ac:dyDescent="0.3">
      <c r="A112" s="84" t="s">
        <v>436</v>
      </c>
      <c r="B112" s="84" t="s">
        <v>437</v>
      </c>
      <c r="C112" s="84" t="s">
        <v>236</v>
      </c>
      <c r="D112" s="45">
        <v>0</v>
      </c>
      <c r="E112" s="45">
        <v>0</v>
      </c>
      <c r="F112" s="45">
        <v>0</v>
      </c>
      <c r="G112" s="45">
        <v>0</v>
      </c>
      <c r="H112" s="45">
        <v>0</v>
      </c>
      <c r="I112" s="45">
        <v>112</v>
      </c>
      <c r="J112" s="85">
        <f t="shared" si="4"/>
        <v>112</v>
      </c>
      <c r="K112" s="45">
        <v>0</v>
      </c>
      <c r="L112" s="85">
        <f t="shared" si="5"/>
        <v>112</v>
      </c>
      <c r="M112" s="94" t="s">
        <v>778</v>
      </c>
      <c r="N112" s="45">
        <v>129</v>
      </c>
      <c r="O112" s="45">
        <v>174</v>
      </c>
      <c r="P112" s="45">
        <v>0</v>
      </c>
      <c r="Q112" s="45">
        <v>10</v>
      </c>
      <c r="R112" s="45">
        <v>124</v>
      </c>
      <c r="S112" s="45">
        <v>0</v>
      </c>
      <c r="T112" s="85">
        <f t="shared" si="6"/>
        <v>437</v>
      </c>
      <c r="U112" s="45">
        <v>29</v>
      </c>
      <c r="V112" s="85">
        <f t="shared" si="7"/>
        <v>466</v>
      </c>
      <c r="W112" s="94" t="s">
        <v>57</v>
      </c>
    </row>
    <row r="113" spans="1:23" ht="14.25" customHeight="1" x14ac:dyDescent="0.3">
      <c r="A113" s="84" t="s">
        <v>438</v>
      </c>
      <c r="B113" s="84" t="s">
        <v>439</v>
      </c>
      <c r="C113" s="84" t="s">
        <v>258</v>
      </c>
      <c r="D113" s="45">
        <v>12</v>
      </c>
      <c r="E113" s="45">
        <v>0</v>
      </c>
      <c r="F113" s="45">
        <v>0</v>
      </c>
      <c r="G113" s="45">
        <v>0</v>
      </c>
      <c r="H113" s="45">
        <v>0</v>
      </c>
      <c r="I113" s="45">
        <v>51</v>
      </c>
      <c r="J113" s="85">
        <f t="shared" si="4"/>
        <v>63</v>
      </c>
      <c r="K113" s="45">
        <v>0</v>
      </c>
      <c r="L113" s="85">
        <f t="shared" si="5"/>
        <v>63</v>
      </c>
      <c r="M113" s="94" t="s">
        <v>57</v>
      </c>
      <c r="N113" s="45">
        <v>29</v>
      </c>
      <c r="O113" s="45">
        <v>0</v>
      </c>
      <c r="P113" s="45">
        <v>2</v>
      </c>
      <c r="Q113" s="45">
        <v>0</v>
      </c>
      <c r="R113" s="45">
        <v>0</v>
      </c>
      <c r="S113" s="45">
        <v>0</v>
      </c>
      <c r="T113" s="85">
        <f t="shared" si="6"/>
        <v>31</v>
      </c>
      <c r="U113" s="45">
        <v>8</v>
      </c>
      <c r="V113" s="85">
        <f t="shared" si="7"/>
        <v>39</v>
      </c>
      <c r="W113" s="94" t="s">
        <v>778</v>
      </c>
    </row>
    <row r="114" spans="1:23" ht="14.25" customHeight="1" x14ac:dyDescent="0.3">
      <c r="A114" s="84" t="s">
        <v>440</v>
      </c>
      <c r="B114" s="84" t="s">
        <v>441</v>
      </c>
      <c r="C114" s="84" t="s">
        <v>236</v>
      </c>
      <c r="D114" s="45">
        <v>161</v>
      </c>
      <c r="E114" s="45">
        <v>0</v>
      </c>
      <c r="F114" s="45">
        <v>0</v>
      </c>
      <c r="G114" s="45">
        <v>0</v>
      </c>
      <c r="H114" s="45">
        <v>4</v>
      </c>
      <c r="I114" s="45">
        <v>114</v>
      </c>
      <c r="J114" s="85">
        <f t="shared" si="4"/>
        <v>279</v>
      </c>
      <c r="K114" s="45">
        <v>0</v>
      </c>
      <c r="L114" s="85">
        <f t="shared" si="5"/>
        <v>279</v>
      </c>
      <c r="M114" s="94" t="s">
        <v>778</v>
      </c>
      <c r="N114" s="45">
        <v>0</v>
      </c>
      <c r="O114" s="45">
        <v>0</v>
      </c>
      <c r="P114" s="45">
        <v>0</v>
      </c>
      <c r="Q114" s="45">
        <v>0</v>
      </c>
      <c r="R114" s="45">
        <v>17</v>
      </c>
      <c r="S114" s="45">
        <v>0</v>
      </c>
      <c r="T114" s="85">
        <f t="shared" si="6"/>
        <v>17</v>
      </c>
      <c r="U114" s="45">
        <v>0</v>
      </c>
      <c r="V114" s="85">
        <f t="shared" si="7"/>
        <v>17</v>
      </c>
      <c r="W114" s="94" t="s">
        <v>778</v>
      </c>
    </row>
    <row r="115" spans="1:23" ht="14.25" customHeight="1" x14ac:dyDescent="0.3">
      <c r="A115" s="84" t="s">
        <v>442</v>
      </c>
      <c r="B115" s="84" t="s">
        <v>443</v>
      </c>
      <c r="C115" s="84" t="s">
        <v>224</v>
      </c>
      <c r="D115" s="45">
        <v>0</v>
      </c>
      <c r="E115" s="45">
        <v>0</v>
      </c>
      <c r="F115" s="45">
        <v>0</v>
      </c>
      <c r="G115" s="45">
        <v>0</v>
      </c>
      <c r="H115" s="45">
        <v>23</v>
      </c>
      <c r="I115" s="45">
        <v>0</v>
      </c>
      <c r="J115" s="85">
        <f t="shared" si="4"/>
        <v>23</v>
      </c>
      <c r="K115" s="45">
        <v>47</v>
      </c>
      <c r="L115" s="85">
        <f t="shared" si="5"/>
        <v>70</v>
      </c>
      <c r="M115" s="94" t="s">
        <v>778</v>
      </c>
      <c r="N115" s="45">
        <v>0</v>
      </c>
      <c r="O115" s="45">
        <v>21</v>
      </c>
      <c r="P115" s="45">
        <v>0</v>
      </c>
      <c r="Q115" s="45">
        <v>0</v>
      </c>
      <c r="R115" s="45">
        <v>5</v>
      </c>
      <c r="S115" s="45">
        <v>0</v>
      </c>
      <c r="T115" s="85">
        <f t="shared" si="6"/>
        <v>26</v>
      </c>
      <c r="U115" s="45">
        <v>3</v>
      </c>
      <c r="V115" s="85">
        <f t="shared" si="7"/>
        <v>29</v>
      </c>
      <c r="W115" s="94" t="s">
        <v>778</v>
      </c>
    </row>
    <row r="116" spans="1:23" ht="14.25" customHeight="1" x14ac:dyDescent="0.3">
      <c r="A116" s="84" t="s">
        <v>444</v>
      </c>
      <c r="B116" s="84" t="s">
        <v>445</v>
      </c>
      <c r="C116" s="84" t="s">
        <v>236</v>
      </c>
      <c r="D116" s="45">
        <v>0</v>
      </c>
      <c r="E116" s="45">
        <v>0</v>
      </c>
      <c r="F116" s="45">
        <v>28</v>
      </c>
      <c r="G116" s="45">
        <v>0</v>
      </c>
      <c r="H116" s="45">
        <v>12</v>
      </c>
      <c r="I116" s="45">
        <v>139</v>
      </c>
      <c r="J116" s="85">
        <f t="shared" si="4"/>
        <v>179</v>
      </c>
      <c r="K116" s="45">
        <v>218</v>
      </c>
      <c r="L116" s="85">
        <f t="shared" si="5"/>
        <v>397</v>
      </c>
      <c r="M116" s="94" t="s">
        <v>778</v>
      </c>
      <c r="N116" s="45">
        <v>0</v>
      </c>
      <c r="O116" s="45">
        <v>23</v>
      </c>
      <c r="P116" s="45">
        <v>6</v>
      </c>
      <c r="Q116" s="45">
        <v>0</v>
      </c>
      <c r="R116" s="45">
        <v>6</v>
      </c>
      <c r="S116" s="45">
        <v>0</v>
      </c>
      <c r="T116" s="85">
        <f t="shared" si="6"/>
        <v>35</v>
      </c>
      <c r="U116" s="45">
        <v>37</v>
      </c>
      <c r="V116" s="85">
        <f t="shared" si="7"/>
        <v>72</v>
      </c>
      <c r="W116" s="94" t="s">
        <v>778</v>
      </c>
    </row>
    <row r="117" spans="1:23" ht="14.25" customHeight="1" x14ac:dyDescent="0.3">
      <c r="A117" s="84" t="s">
        <v>446</v>
      </c>
      <c r="B117" s="84" t="s">
        <v>447</v>
      </c>
      <c r="C117" s="84" t="s">
        <v>239</v>
      </c>
      <c r="D117" s="45">
        <v>0</v>
      </c>
      <c r="E117" s="45">
        <v>67</v>
      </c>
      <c r="F117" s="45">
        <v>0</v>
      </c>
      <c r="G117" s="45">
        <v>0</v>
      </c>
      <c r="H117" s="45">
        <v>0</v>
      </c>
      <c r="I117" s="45">
        <v>131</v>
      </c>
      <c r="J117" s="85">
        <f t="shared" si="4"/>
        <v>198</v>
      </c>
      <c r="K117" s="45">
        <v>0</v>
      </c>
      <c r="L117" s="85">
        <f t="shared" si="5"/>
        <v>198</v>
      </c>
      <c r="M117" s="94" t="s">
        <v>778</v>
      </c>
      <c r="N117" s="45">
        <v>77</v>
      </c>
      <c r="O117" s="45">
        <v>16</v>
      </c>
      <c r="P117" s="45">
        <v>0</v>
      </c>
      <c r="Q117" s="45">
        <v>0</v>
      </c>
      <c r="R117" s="45">
        <v>53</v>
      </c>
      <c r="S117" s="45">
        <v>18</v>
      </c>
      <c r="T117" s="85">
        <f t="shared" si="6"/>
        <v>164</v>
      </c>
      <c r="U117" s="45">
        <v>1</v>
      </c>
      <c r="V117" s="85">
        <f t="shared" si="7"/>
        <v>165</v>
      </c>
      <c r="W117" s="94" t="s">
        <v>778</v>
      </c>
    </row>
    <row r="118" spans="1:23" ht="14.25" customHeight="1" x14ac:dyDescent="0.3">
      <c r="A118" s="84" t="s">
        <v>448</v>
      </c>
      <c r="B118" s="84" t="s">
        <v>449</v>
      </c>
      <c r="C118" s="84" t="s">
        <v>239</v>
      </c>
      <c r="D118" s="45">
        <v>30</v>
      </c>
      <c r="E118" s="45">
        <v>80</v>
      </c>
      <c r="F118" s="45">
        <v>0</v>
      </c>
      <c r="G118" s="45">
        <v>0</v>
      </c>
      <c r="H118" s="45">
        <v>5</v>
      </c>
      <c r="I118" s="45">
        <v>93</v>
      </c>
      <c r="J118" s="85">
        <f t="shared" si="4"/>
        <v>208</v>
      </c>
      <c r="K118" s="45">
        <v>5</v>
      </c>
      <c r="L118" s="85">
        <f t="shared" si="5"/>
        <v>213</v>
      </c>
      <c r="M118" s="94" t="s">
        <v>57</v>
      </c>
      <c r="N118" s="45">
        <v>91</v>
      </c>
      <c r="O118" s="45">
        <v>0</v>
      </c>
      <c r="P118" s="45">
        <v>0</v>
      </c>
      <c r="Q118" s="45">
        <v>22</v>
      </c>
      <c r="R118" s="45">
        <v>43</v>
      </c>
      <c r="S118" s="45">
        <v>10</v>
      </c>
      <c r="T118" s="85">
        <f t="shared" si="6"/>
        <v>166</v>
      </c>
      <c r="U118" s="45">
        <v>66</v>
      </c>
      <c r="V118" s="85">
        <f t="shared" si="7"/>
        <v>232</v>
      </c>
      <c r="W118" s="94" t="s">
        <v>57</v>
      </c>
    </row>
    <row r="119" spans="1:23" ht="14.25" customHeight="1" x14ac:dyDescent="0.3">
      <c r="A119" s="84" t="s">
        <v>450</v>
      </c>
      <c r="B119" s="84" t="s">
        <v>451</v>
      </c>
      <c r="C119" s="84" t="s">
        <v>258</v>
      </c>
      <c r="D119" s="45">
        <v>0</v>
      </c>
      <c r="E119" s="45">
        <v>40</v>
      </c>
      <c r="F119" s="45">
        <v>0</v>
      </c>
      <c r="G119" s="45">
        <v>17</v>
      </c>
      <c r="H119" s="45">
        <v>14</v>
      </c>
      <c r="I119" s="45">
        <v>63</v>
      </c>
      <c r="J119" s="85">
        <f t="shared" si="4"/>
        <v>134</v>
      </c>
      <c r="K119" s="45">
        <v>0</v>
      </c>
      <c r="L119" s="85">
        <f t="shared" si="5"/>
        <v>134</v>
      </c>
      <c r="M119" s="94" t="s">
        <v>57</v>
      </c>
      <c r="N119" s="45">
        <v>187</v>
      </c>
      <c r="O119" s="45">
        <v>18</v>
      </c>
      <c r="P119" s="45">
        <v>0</v>
      </c>
      <c r="Q119" s="45">
        <v>65</v>
      </c>
      <c r="R119" s="45">
        <v>145</v>
      </c>
      <c r="S119" s="45">
        <v>0</v>
      </c>
      <c r="T119" s="85">
        <f t="shared" si="6"/>
        <v>415</v>
      </c>
      <c r="U119" s="45">
        <v>42</v>
      </c>
      <c r="V119" s="85">
        <f t="shared" si="7"/>
        <v>457</v>
      </c>
      <c r="W119" s="94" t="s">
        <v>57</v>
      </c>
    </row>
    <row r="120" spans="1:23" ht="14.25" customHeight="1" x14ac:dyDescent="0.3">
      <c r="A120" s="84" t="s">
        <v>452</v>
      </c>
      <c r="B120" s="84" t="s">
        <v>453</v>
      </c>
      <c r="C120" s="84" t="s">
        <v>258</v>
      </c>
      <c r="D120" s="45">
        <v>0</v>
      </c>
      <c r="E120" s="45">
        <v>4</v>
      </c>
      <c r="F120" s="45">
        <v>0</v>
      </c>
      <c r="G120" s="45">
        <v>0</v>
      </c>
      <c r="H120" s="45">
        <v>16</v>
      </c>
      <c r="I120" s="45">
        <v>6</v>
      </c>
      <c r="J120" s="85">
        <f t="shared" si="4"/>
        <v>26</v>
      </c>
      <c r="K120" s="45">
        <v>64</v>
      </c>
      <c r="L120" s="85">
        <f t="shared" si="5"/>
        <v>90</v>
      </c>
      <c r="M120" s="94" t="s">
        <v>778</v>
      </c>
      <c r="N120" s="45">
        <v>75</v>
      </c>
      <c r="O120" s="45">
        <v>0</v>
      </c>
      <c r="P120" s="45">
        <v>0</v>
      </c>
      <c r="Q120" s="45">
        <v>0</v>
      </c>
      <c r="R120" s="45">
        <v>25</v>
      </c>
      <c r="S120" s="45">
        <v>0</v>
      </c>
      <c r="T120" s="85">
        <f t="shared" si="6"/>
        <v>100</v>
      </c>
      <c r="U120" s="45">
        <v>47</v>
      </c>
      <c r="V120" s="85">
        <f t="shared" si="7"/>
        <v>147</v>
      </c>
      <c r="W120" s="94" t="s">
        <v>57</v>
      </c>
    </row>
    <row r="121" spans="1:23" ht="14.25" customHeight="1" x14ac:dyDescent="0.3">
      <c r="A121" s="84" t="s">
        <v>454</v>
      </c>
      <c r="B121" s="84" t="s">
        <v>455</v>
      </c>
      <c r="C121" s="84" t="s">
        <v>239</v>
      </c>
      <c r="D121" s="45">
        <v>0</v>
      </c>
      <c r="E121" s="45">
        <v>16</v>
      </c>
      <c r="F121" s="45">
        <v>10</v>
      </c>
      <c r="G121" s="45">
        <v>0</v>
      </c>
      <c r="H121" s="45">
        <v>15</v>
      </c>
      <c r="I121" s="45">
        <v>465</v>
      </c>
      <c r="J121" s="85">
        <f t="shared" si="4"/>
        <v>506</v>
      </c>
      <c r="K121" s="45">
        <v>272</v>
      </c>
      <c r="L121" s="85">
        <f t="shared" si="5"/>
        <v>778</v>
      </c>
      <c r="M121" s="94" t="s">
        <v>778</v>
      </c>
      <c r="N121" s="45">
        <v>84</v>
      </c>
      <c r="O121" s="45">
        <v>46</v>
      </c>
      <c r="P121" s="45">
        <v>0</v>
      </c>
      <c r="Q121" s="45">
        <v>0</v>
      </c>
      <c r="R121" s="45">
        <v>87</v>
      </c>
      <c r="S121" s="45">
        <v>10</v>
      </c>
      <c r="T121" s="85">
        <f t="shared" si="6"/>
        <v>227</v>
      </c>
      <c r="U121" s="45">
        <v>324</v>
      </c>
      <c r="V121" s="85">
        <f t="shared" si="7"/>
        <v>551</v>
      </c>
      <c r="W121" s="94" t="s">
        <v>57</v>
      </c>
    </row>
    <row r="122" spans="1:23" ht="14.25" customHeight="1" x14ac:dyDescent="0.3">
      <c r="A122" s="84" t="s">
        <v>456</v>
      </c>
      <c r="B122" s="84" t="s">
        <v>457</v>
      </c>
      <c r="C122" s="84" t="s">
        <v>227</v>
      </c>
      <c r="D122" s="45">
        <v>0</v>
      </c>
      <c r="E122" s="45">
        <v>50</v>
      </c>
      <c r="F122" s="45">
        <v>0</v>
      </c>
      <c r="G122" s="45">
        <v>0</v>
      </c>
      <c r="H122" s="45">
        <v>0</v>
      </c>
      <c r="I122" s="45">
        <v>104</v>
      </c>
      <c r="J122" s="85">
        <f t="shared" si="4"/>
        <v>154</v>
      </c>
      <c r="K122" s="45">
        <v>171</v>
      </c>
      <c r="L122" s="85">
        <f t="shared" si="5"/>
        <v>325</v>
      </c>
      <c r="M122" s="94" t="s">
        <v>778</v>
      </c>
      <c r="N122" s="45">
        <v>0</v>
      </c>
      <c r="O122" s="45">
        <v>20</v>
      </c>
      <c r="P122" s="45">
        <v>12</v>
      </c>
      <c r="Q122" s="45">
        <v>0</v>
      </c>
      <c r="R122" s="45">
        <v>24</v>
      </c>
      <c r="S122" s="45">
        <v>8</v>
      </c>
      <c r="T122" s="85">
        <f t="shared" si="6"/>
        <v>64</v>
      </c>
      <c r="U122" s="45">
        <v>50</v>
      </c>
      <c r="V122" s="85">
        <f t="shared" si="7"/>
        <v>114</v>
      </c>
      <c r="W122" s="94" t="s">
        <v>778</v>
      </c>
    </row>
    <row r="123" spans="1:23" ht="14.25" customHeight="1" x14ac:dyDescent="0.3">
      <c r="A123" s="84" t="s">
        <v>458</v>
      </c>
      <c r="B123" s="84" t="s">
        <v>459</v>
      </c>
      <c r="C123" s="84" t="s">
        <v>224</v>
      </c>
      <c r="D123" s="45">
        <v>18</v>
      </c>
      <c r="E123" s="45">
        <v>0</v>
      </c>
      <c r="F123" s="45">
        <v>0</v>
      </c>
      <c r="G123" s="45">
        <v>0</v>
      </c>
      <c r="H123" s="45">
        <v>14</v>
      </c>
      <c r="I123" s="45">
        <v>8</v>
      </c>
      <c r="J123" s="85">
        <f t="shared" si="4"/>
        <v>40</v>
      </c>
      <c r="K123" s="45">
        <v>0</v>
      </c>
      <c r="L123" s="85">
        <f t="shared" si="5"/>
        <v>40</v>
      </c>
      <c r="M123" s="94" t="s">
        <v>778</v>
      </c>
      <c r="N123" s="45">
        <v>42</v>
      </c>
      <c r="O123" s="45">
        <v>0</v>
      </c>
      <c r="P123" s="45">
        <v>0</v>
      </c>
      <c r="Q123" s="45">
        <v>2</v>
      </c>
      <c r="R123" s="45">
        <v>56</v>
      </c>
      <c r="S123" s="45">
        <v>0</v>
      </c>
      <c r="T123" s="85">
        <f t="shared" si="6"/>
        <v>100</v>
      </c>
      <c r="U123" s="45">
        <v>0</v>
      </c>
      <c r="V123" s="85">
        <f t="shared" si="7"/>
        <v>100</v>
      </c>
      <c r="W123" s="94" t="s">
        <v>57</v>
      </c>
    </row>
    <row r="124" spans="1:23" ht="14.25" customHeight="1" x14ac:dyDescent="0.3">
      <c r="A124" s="84" t="s">
        <v>460</v>
      </c>
      <c r="B124" s="84" t="s">
        <v>461</v>
      </c>
      <c r="C124" s="84" t="s">
        <v>253</v>
      </c>
      <c r="D124" s="45">
        <v>0</v>
      </c>
      <c r="E124" s="45">
        <v>0</v>
      </c>
      <c r="F124" s="45">
        <v>0</v>
      </c>
      <c r="G124" s="45">
        <v>0</v>
      </c>
      <c r="H124" s="45">
        <v>0</v>
      </c>
      <c r="I124" s="45">
        <v>5</v>
      </c>
      <c r="J124" s="85">
        <f t="shared" si="4"/>
        <v>5</v>
      </c>
      <c r="K124" s="45">
        <v>0</v>
      </c>
      <c r="L124" s="85">
        <f t="shared" si="5"/>
        <v>5</v>
      </c>
      <c r="M124" s="94" t="s">
        <v>778</v>
      </c>
      <c r="N124" s="45">
        <v>0</v>
      </c>
      <c r="O124" s="45">
        <v>14</v>
      </c>
      <c r="P124" s="45">
        <v>0</v>
      </c>
      <c r="Q124" s="45">
        <v>0</v>
      </c>
      <c r="R124" s="45">
        <v>7</v>
      </c>
      <c r="S124" s="45">
        <v>1</v>
      </c>
      <c r="T124" s="85">
        <f t="shared" si="6"/>
        <v>22</v>
      </c>
      <c r="U124" s="45">
        <v>0</v>
      </c>
      <c r="V124" s="85">
        <f t="shared" si="7"/>
        <v>22</v>
      </c>
      <c r="W124" s="94" t="s">
        <v>778</v>
      </c>
    </row>
    <row r="125" spans="1:23" ht="14.25" customHeight="1" x14ac:dyDescent="0.3">
      <c r="A125" s="84" t="s">
        <v>462</v>
      </c>
      <c r="B125" s="84" t="s">
        <v>463</v>
      </c>
      <c r="C125" s="84" t="s">
        <v>227</v>
      </c>
      <c r="D125" s="45">
        <v>1</v>
      </c>
      <c r="E125" s="45">
        <v>16</v>
      </c>
      <c r="F125" s="45">
        <v>0</v>
      </c>
      <c r="G125" s="45">
        <v>0</v>
      </c>
      <c r="H125" s="45">
        <v>0</v>
      </c>
      <c r="I125" s="45">
        <v>0</v>
      </c>
      <c r="J125" s="85">
        <f t="shared" si="4"/>
        <v>17</v>
      </c>
      <c r="K125" s="45">
        <v>0</v>
      </c>
      <c r="L125" s="85">
        <f t="shared" si="5"/>
        <v>17</v>
      </c>
      <c r="M125" s="94" t="s">
        <v>778</v>
      </c>
      <c r="N125" s="45">
        <v>18</v>
      </c>
      <c r="O125" s="45">
        <v>0</v>
      </c>
      <c r="P125" s="45">
        <v>0</v>
      </c>
      <c r="Q125" s="45">
        <v>0</v>
      </c>
      <c r="R125" s="45">
        <v>0</v>
      </c>
      <c r="S125" s="45">
        <v>0</v>
      </c>
      <c r="T125" s="85">
        <f t="shared" si="6"/>
        <v>18</v>
      </c>
      <c r="U125" s="45">
        <v>10</v>
      </c>
      <c r="V125" s="85">
        <f t="shared" si="7"/>
        <v>28</v>
      </c>
      <c r="W125" s="94" t="s">
        <v>57</v>
      </c>
    </row>
    <row r="126" spans="1:23" ht="14.25" customHeight="1" x14ac:dyDescent="0.3">
      <c r="A126" s="84" t="s">
        <v>464</v>
      </c>
      <c r="B126" s="84" t="s">
        <v>465</v>
      </c>
      <c r="C126" s="84" t="s">
        <v>258</v>
      </c>
      <c r="D126" s="45">
        <v>30</v>
      </c>
      <c r="E126" s="45">
        <v>29</v>
      </c>
      <c r="F126" s="45">
        <v>0</v>
      </c>
      <c r="G126" s="45">
        <v>39</v>
      </c>
      <c r="H126" s="45">
        <v>47</v>
      </c>
      <c r="I126" s="45">
        <v>151</v>
      </c>
      <c r="J126" s="85">
        <f t="shared" si="4"/>
        <v>296</v>
      </c>
      <c r="K126" s="45">
        <v>0</v>
      </c>
      <c r="L126" s="85">
        <f t="shared" si="5"/>
        <v>296</v>
      </c>
      <c r="M126" s="94" t="s">
        <v>57</v>
      </c>
      <c r="N126" s="45">
        <v>17</v>
      </c>
      <c r="O126" s="45">
        <v>0</v>
      </c>
      <c r="P126" s="45">
        <v>0</v>
      </c>
      <c r="Q126" s="45">
        <v>43</v>
      </c>
      <c r="R126" s="45">
        <v>74</v>
      </c>
      <c r="S126" s="45">
        <v>0</v>
      </c>
      <c r="T126" s="85">
        <f t="shared" si="6"/>
        <v>134</v>
      </c>
      <c r="U126" s="45">
        <v>0</v>
      </c>
      <c r="V126" s="85">
        <f t="shared" si="7"/>
        <v>134</v>
      </c>
      <c r="W126" s="94" t="s">
        <v>57</v>
      </c>
    </row>
    <row r="127" spans="1:23" ht="14.25" customHeight="1" x14ac:dyDescent="0.3">
      <c r="A127" s="84" t="s">
        <v>466</v>
      </c>
      <c r="B127" s="84" t="s">
        <v>467</v>
      </c>
      <c r="C127" s="84" t="s">
        <v>236</v>
      </c>
      <c r="D127" s="45">
        <v>16</v>
      </c>
      <c r="E127" s="45">
        <v>0</v>
      </c>
      <c r="F127" s="45">
        <v>0</v>
      </c>
      <c r="G127" s="45">
        <v>0</v>
      </c>
      <c r="H127" s="45">
        <v>0</v>
      </c>
      <c r="I127" s="45">
        <v>0</v>
      </c>
      <c r="J127" s="85">
        <f t="shared" si="4"/>
        <v>16</v>
      </c>
      <c r="K127" s="45">
        <v>0</v>
      </c>
      <c r="L127" s="85">
        <f t="shared" si="5"/>
        <v>16</v>
      </c>
      <c r="M127" s="94" t="s">
        <v>778</v>
      </c>
      <c r="N127" s="45">
        <v>68</v>
      </c>
      <c r="O127" s="45">
        <v>0</v>
      </c>
      <c r="P127" s="45">
        <v>0</v>
      </c>
      <c r="Q127" s="45">
        <v>0</v>
      </c>
      <c r="R127" s="45">
        <v>0</v>
      </c>
      <c r="S127" s="45">
        <v>0</v>
      </c>
      <c r="T127" s="85">
        <f t="shared" si="6"/>
        <v>68</v>
      </c>
      <c r="U127" s="45">
        <v>0</v>
      </c>
      <c r="V127" s="85">
        <f t="shared" si="7"/>
        <v>68</v>
      </c>
      <c r="W127" s="94" t="s">
        <v>778</v>
      </c>
    </row>
    <row r="128" spans="1:23" ht="14.25" customHeight="1" x14ac:dyDescent="0.3">
      <c r="A128" s="84" t="s">
        <v>468</v>
      </c>
      <c r="B128" s="84" t="s">
        <v>469</v>
      </c>
      <c r="C128" s="84" t="s">
        <v>224</v>
      </c>
      <c r="D128" s="45">
        <v>0</v>
      </c>
      <c r="E128" s="45">
        <v>0</v>
      </c>
      <c r="F128" s="45">
        <v>0</v>
      </c>
      <c r="G128" s="45">
        <v>0</v>
      </c>
      <c r="H128" s="45">
        <v>3</v>
      </c>
      <c r="I128" s="45">
        <v>0</v>
      </c>
      <c r="J128" s="85">
        <f t="shared" si="4"/>
        <v>3</v>
      </c>
      <c r="K128" s="45">
        <v>0</v>
      </c>
      <c r="L128" s="85">
        <f t="shared" si="5"/>
        <v>3</v>
      </c>
      <c r="M128" s="94" t="s">
        <v>778</v>
      </c>
      <c r="N128" s="45">
        <v>0</v>
      </c>
      <c r="O128" s="45">
        <v>0</v>
      </c>
      <c r="P128" s="45">
        <v>0</v>
      </c>
      <c r="Q128" s="45">
        <v>0</v>
      </c>
      <c r="R128" s="45">
        <v>4</v>
      </c>
      <c r="S128" s="45">
        <v>0</v>
      </c>
      <c r="T128" s="85">
        <f t="shared" si="6"/>
        <v>4</v>
      </c>
      <c r="U128" s="45">
        <v>9</v>
      </c>
      <c r="V128" s="85">
        <f t="shared" si="7"/>
        <v>13</v>
      </c>
      <c r="W128" s="94" t="s">
        <v>778</v>
      </c>
    </row>
    <row r="129" spans="1:23" ht="14.25" customHeight="1" x14ac:dyDescent="0.3">
      <c r="A129" s="84" t="s">
        <v>470</v>
      </c>
      <c r="B129" s="84" t="s">
        <v>471</v>
      </c>
      <c r="C129" s="84" t="s">
        <v>236</v>
      </c>
      <c r="D129" s="45">
        <v>0</v>
      </c>
      <c r="E129" s="45">
        <v>0</v>
      </c>
      <c r="F129" s="45">
        <v>0</v>
      </c>
      <c r="G129" s="45">
        <v>0</v>
      </c>
      <c r="H129" s="45">
        <v>0</v>
      </c>
      <c r="I129" s="45">
        <v>5</v>
      </c>
      <c r="J129" s="85">
        <f t="shared" si="4"/>
        <v>5</v>
      </c>
      <c r="K129" s="45">
        <v>0</v>
      </c>
      <c r="L129" s="85">
        <f t="shared" si="5"/>
        <v>5</v>
      </c>
      <c r="M129" s="94" t="s">
        <v>778</v>
      </c>
      <c r="N129" s="45">
        <v>0</v>
      </c>
      <c r="O129" s="45">
        <v>0</v>
      </c>
      <c r="P129" s="45">
        <v>0</v>
      </c>
      <c r="Q129" s="45">
        <v>0</v>
      </c>
      <c r="R129" s="45">
        <v>5</v>
      </c>
      <c r="S129" s="45">
        <v>0</v>
      </c>
      <c r="T129" s="85">
        <f t="shared" si="6"/>
        <v>5</v>
      </c>
      <c r="U129" s="45">
        <v>0</v>
      </c>
      <c r="V129" s="85">
        <f t="shared" si="7"/>
        <v>5</v>
      </c>
      <c r="W129" s="94" t="s">
        <v>778</v>
      </c>
    </row>
    <row r="130" spans="1:23" ht="14.25" customHeight="1" x14ac:dyDescent="0.3">
      <c r="A130" s="84" t="s">
        <v>472</v>
      </c>
      <c r="B130" s="84" t="s">
        <v>473</v>
      </c>
      <c r="C130" s="84" t="s">
        <v>253</v>
      </c>
      <c r="D130" s="45">
        <v>0</v>
      </c>
      <c r="E130" s="45">
        <v>0</v>
      </c>
      <c r="F130" s="45">
        <v>0</v>
      </c>
      <c r="G130" s="45">
        <v>0</v>
      </c>
      <c r="H130" s="45">
        <v>10</v>
      </c>
      <c r="I130" s="45">
        <v>106</v>
      </c>
      <c r="J130" s="85">
        <f t="shared" si="4"/>
        <v>116</v>
      </c>
      <c r="K130" s="45">
        <v>0</v>
      </c>
      <c r="L130" s="85">
        <f t="shared" si="5"/>
        <v>116</v>
      </c>
      <c r="M130" s="94" t="s">
        <v>57</v>
      </c>
      <c r="N130" s="45">
        <v>3</v>
      </c>
      <c r="O130" s="45">
        <v>38</v>
      </c>
      <c r="P130" s="45">
        <v>0</v>
      </c>
      <c r="Q130" s="45">
        <v>0</v>
      </c>
      <c r="R130" s="45">
        <v>54</v>
      </c>
      <c r="S130" s="45">
        <v>0</v>
      </c>
      <c r="T130" s="85">
        <f t="shared" si="6"/>
        <v>95</v>
      </c>
      <c r="U130" s="45">
        <v>0</v>
      </c>
      <c r="V130" s="85">
        <f t="shared" si="7"/>
        <v>95</v>
      </c>
      <c r="W130" s="94" t="s">
        <v>778</v>
      </c>
    </row>
    <row r="131" spans="1:23" ht="14.25" customHeight="1" x14ac:dyDescent="0.3">
      <c r="A131" s="84" t="s">
        <v>474</v>
      </c>
      <c r="B131" s="84" t="s">
        <v>475</v>
      </c>
      <c r="C131" s="84" t="s">
        <v>258</v>
      </c>
      <c r="D131" s="45">
        <v>31</v>
      </c>
      <c r="E131" s="45">
        <v>257</v>
      </c>
      <c r="F131" s="45">
        <v>0</v>
      </c>
      <c r="G131" s="45">
        <v>20</v>
      </c>
      <c r="H131" s="45">
        <v>155</v>
      </c>
      <c r="I131" s="45">
        <v>237</v>
      </c>
      <c r="J131" s="85">
        <f t="shared" si="4"/>
        <v>700</v>
      </c>
      <c r="K131" s="45">
        <v>74</v>
      </c>
      <c r="L131" s="85">
        <f t="shared" si="5"/>
        <v>774</v>
      </c>
      <c r="M131" s="94" t="s">
        <v>57</v>
      </c>
      <c r="N131" s="45">
        <v>99</v>
      </c>
      <c r="O131" s="45">
        <v>121</v>
      </c>
      <c r="P131" s="45">
        <v>0</v>
      </c>
      <c r="Q131" s="45">
        <v>99</v>
      </c>
      <c r="R131" s="45">
        <v>164</v>
      </c>
      <c r="S131" s="45">
        <v>0</v>
      </c>
      <c r="T131" s="85">
        <f t="shared" si="6"/>
        <v>483</v>
      </c>
      <c r="U131" s="45">
        <v>0</v>
      </c>
      <c r="V131" s="85">
        <f t="shared" si="7"/>
        <v>483</v>
      </c>
      <c r="W131" s="94" t="s">
        <v>57</v>
      </c>
    </row>
    <row r="132" spans="1:23" ht="14.25" customHeight="1" x14ac:dyDescent="0.3">
      <c r="A132" s="84" t="s">
        <v>476</v>
      </c>
      <c r="B132" s="84" t="s">
        <v>477</v>
      </c>
      <c r="C132" s="84" t="s">
        <v>227</v>
      </c>
      <c r="D132" s="45">
        <v>22</v>
      </c>
      <c r="E132" s="45">
        <v>0</v>
      </c>
      <c r="F132" s="45">
        <v>0</v>
      </c>
      <c r="G132" s="45">
        <v>18</v>
      </c>
      <c r="H132" s="45">
        <v>0</v>
      </c>
      <c r="I132" s="45">
        <v>0</v>
      </c>
      <c r="J132" s="85">
        <f t="shared" si="4"/>
        <v>40</v>
      </c>
      <c r="K132" s="45">
        <v>0</v>
      </c>
      <c r="L132" s="85">
        <f t="shared" si="5"/>
        <v>40</v>
      </c>
      <c r="M132" s="94" t="s">
        <v>57</v>
      </c>
      <c r="N132" s="45">
        <v>38</v>
      </c>
      <c r="O132" s="45">
        <v>0</v>
      </c>
      <c r="P132" s="45">
        <v>0</v>
      </c>
      <c r="Q132" s="45">
        <v>0</v>
      </c>
      <c r="R132" s="45">
        <v>0</v>
      </c>
      <c r="S132" s="45">
        <v>0</v>
      </c>
      <c r="T132" s="85">
        <f t="shared" si="6"/>
        <v>38</v>
      </c>
      <c r="U132" s="45">
        <v>30</v>
      </c>
      <c r="V132" s="85">
        <f t="shared" si="7"/>
        <v>68</v>
      </c>
      <c r="W132" s="94" t="s">
        <v>778</v>
      </c>
    </row>
    <row r="133" spans="1:23" ht="14.25" customHeight="1" x14ac:dyDescent="0.3">
      <c r="A133" s="84" t="s">
        <v>478</v>
      </c>
      <c r="B133" s="84" t="s">
        <v>479</v>
      </c>
      <c r="C133" s="84" t="s">
        <v>224</v>
      </c>
      <c r="D133" s="45">
        <v>6</v>
      </c>
      <c r="E133" s="45">
        <v>6</v>
      </c>
      <c r="F133" s="45">
        <v>0</v>
      </c>
      <c r="G133" s="45">
        <v>52</v>
      </c>
      <c r="H133" s="45">
        <v>19</v>
      </c>
      <c r="I133" s="45">
        <v>69</v>
      </c>
      <c r="J133" s="85">
        <f t="shared" si="4"/>
        <v>152</v>
      </c>
      <c r="K133" s="45">
        <v>73</v>
      </c>
      <c r="L133" s="85">
        <f t="shared" si="5"/>
        <v>225</v>
      </c>
      <c r="M133" s="94" t="s">
        <v>57</v>
      </c>
      <c r="N133" s="45">
        <v>0</v>
      </c>
      <c r="O133" s="45">
        <v>56</v>
      </c>
      <c r="P133" s="45">
        <v>0</v>
      </c>
      <c r="Q133" s="45">
        <v>52</v>
      </c>
      <c r="R133" s="45">
        <v>19</v>
      </c>
      <c r="S133" s="45">
        <v>23</v>
      </c>
      <c r="T133" s="85">
        <f t="shared" si="6"/>
        <v>150</v>
      </c>
      <c r="U133" s="45">
        <v>324</v>
      </c>
      <c r="V133" s="85">
        <f t="shared" si="7"/>
        <v>474</v>
      </c>
      <c r="W133" s="94" t="s">
        <v>57</v>
      </c>
    </row>
    <row r="134" spans="1:23" ht="14.25" customHeight="1" x14ac:dyDescent="0.3">
      <c r="A134" s="84" t="s">
        <v>480</v>
      </c>
      <c r="B134" s="84" t="s">
        <v>481</v>
      </c>
      <c r="C134" s="84" t="s">
        <v>227</v>
      </c>
      <c r="D134" s="45">
        <v>0</v>
      </c>
      <c r="E134" s="45">
        <v>0</v>
      </c>
      <c r="F134" s="45">
        <v>0</v>
      </c>
      <c r="G134" s="45">
        <v>0</v>
      </c>
      <c r="H134" s="45">
        <v>4</v>
      </c>
      <c r="I134" s="45">
        <v>14</v>
      </c>
      <c r="J134" s="85">
        <f t="shared" si="4"/>
        <v>18</v>
      </c>
      <c r="K134" s="45">
        <v>41</v>
      </c>
      <c r="L134" s="85">
        <f t="shared" si="5"/>
        <v>59</v>
      </c>
      <c r="M134" s="94" t="s">
        <v>778</v>
      </c>
      <c r="N134" s="45">
        <v>0</v>
      </c>
      <c r="O134" s="45">
        <v>0</v>
      </c>
      <c r="P134" s="45">
        <v>3</v>
      </c>
      <c r="Q134" s="45">
        <v>20</v>
      </c>
      <c r="R134" s="45">
        <v>3</v>
      </c>
      <c r="S134" s="45">
        <v>0</v>
      </c>
      <c r="T134" s="85">
        <f t="shared" si="6"/>
        <v>26</v>
      </c>
      <c r="U134" s="45">
        <v>19</v>
      </c>
      <c r="V134" s="85">
        <f t="shared" si="7"/>
        <v>45</v>
      </c>
      <c r="W134" s="94" t="s">
        <v>57</v>
      </c>
    </row>
    <row r="135" spans="1:23" ht="14.25" customHeight="1" x14ac:dyDescent="0.3">
      <c r="A135" s="84" t="s">
        <v>482</v>
      </c>
      <c r="B135" s="84" t="s">
        <v>483</v>
      </c>
      <c r="C135" s="84" t="s">
        <v>248</v>
      </c>
      <c r="D135" s="45">
        <v>0</v>
      </c>
      <c r="E135" s="45">
        <v>0</v>
      </c>
      <c r="F135" s="45">
        <v>0</v>
      </c>
      <c r="G135" s="45">
        <v>0</v>
      </c>
      <c r="H135" s="45">
        <v>9</v>
      </c>
      <c r="I135" s="45">
        <v>32</v>
      </c>
      <c r="J135" s="85">
        <f t="shared" si="4"/>
        <v>41</v>
      </c>
      <c r="K135" s="45">
        <v>0</v>
      </c>
      <c r="L135" s="85">
        <f t="shared" si="5"/>
        <v>41</v>
      </c>
      <c r="M135" s="94" t="s">
        <v>778</v>
      </c>
      <c r="N135" s="45">
        <v>0</v>
      </c>
      <c r="O135" s="45">
        <v>0</v>
      </c>
      <c r="P135" s="45">
        <v>0</v>
      </c>
      <c r="Q135" s="45">
        <v>0</v>
      </c>
      <c r="R135" s="45">
        <v>15</v>
      </c>
      <c r="S135" s="45">
        <v>0</v>
      </c>
      <c r="T135" s="85">
        <f t="shared" si="6"/>
        <v>15</v>
      </c>
      <c r="U135" s="45">
        <v>0</v>
      </c>
      <c r="V135" s="85">
        <f t="shared" si="7"/>
        <v>15</v>
      </c>
      <c r="W135" s="94" t="s">
        <v>778</v>
      </c>
    </row>
    <row r="136" spans="1:23" ht="14.25" customHeight="1" x14ac:dyDescent="0.3">
      <c r="A136" s="84" t="s">
        <v>484</v>
      </c>
      <c r="B136" s="84" t="s">
        <v>485</v>
      </c>
      <c r="C136" s="84" t="s">
        <v>236</v>
      </c>
      <c r="D136" s="45">
        <v>0</v>
      </c>
      <c r="E136" s="45">
        <v>30</v>
      </c>
      <c r="F136" s="45">
        <v>0</v>
      </c>
      <c r="G136" s="45">
        <v>0</v>
      </c>
      <c r="H136" s="45">
        <v>24</v>
      </c>
      <c r="I136" s="45">
        <v>145</v>
      </c>
      <c r="J136" s="85">
        <f t="shared" si="4"/>
        <v>199</v>
      </c>
      <c r="K136" s="45">
        <v>0</v>
      </c>
      <c r="L136" s="85">
        <f t="shared" si="5"/>
        <v>199</v>
      </c>
      <c r="M136" s="94" t="s">
        <v>778</v>
      </c>
      <c r="N136" s="45">
        <v>15</v>
      </c>
      <c r="O136" s="45">
        <v>0</v>
      </c>
      <c r="P136" s="45">
        <v>14</v>
      </c>
      <c r="Q136" s="45">
        <v>0</v>
      </c>
      <c r="R136" s="45">
        <v>36</v>
      </c>
      <c r="S136" s="45">
        <v>0</v>
      </c>
      <c r="T136" s="85">
        <f t="shared" si="6"/>
        <v>65</v>
      </c>
      <c r="U136" s="45">
        <v>1</v>
      </c>
      <c r="V136" s="85">
        <f t="shared" si="7"/>
        <v>66</v>
      </c>
      <c r="W136" s="94" t="s">
        <v>778</v>
      </c>
    </row>
    <row r="137" spans="1:23" ht="14.25" customHeight="1" x14ac:dyDescent="0.3">
      <c r="A137" s="84" t="s">
        <v>307</v>
      </c>
      <c r="B137" s="84" t="s">
        <v>308</v>
      </c>
      <c r="C137" s="84" t="s">
        <v>224</v>
      </c>
      <c r="D137" s="45">
        <v>0</v>
      </c>
      <c r="E137" s="45">
        <v>0</v>
      </c>
      <c r="F137" s="45">
        <v>0</v>
      </c>
      <c r="G137" s="45">
        <v>0</v>
      </c>
      <c r="H137" s="45">
        <v>0</v>
      </c>
      <c r="I137" s="45">
        <v>88</v>
      </c>
      <c r="J137" s="85">
        <f t="shared" si="4"/>
        <v>88</v>
      </c>
      <c r="K137" s="45">
        <v>0</v>
      </c>
      <c r="L137" s="85">
        <f t="shared" si="5"/>
        <v>88</v>
      </c>
      <c r="M137" s="94" t="s">
        <v>778</v>
      </c>
      <c r="N137" s="45">
        <v>32</v>
      </c>
      <c r="O137" s="45">
        <v>0</v>
      </c>
      <c r="P137" s="45">
        <v>0</v>
      </c>
      <c r="Q137" s="45">
        <v>0</v>
      </c>
      <c r="R137" s="45">
        <v>56</v>
      </c>
      <c r="S137" s="45">
        <v>0</v>
      </c>
      <c r="T137" s="85">
        <f t="shared" si="6"/>
        <v>88</v>
      </c>
      <c r="U137" s="45">
        <v>0</v>
      </c>
      <c r="V137" s="85">
        <f t="shared" si="7"/>
        <v>88</v>
      </c>
      <c r="W137" s="94" t="s">
        <v>778</v>
      </c>
    </row>
    <row r="138" spans="1:23" ht="14.25" customHeight="1" x14ac:dyDescent="0.3">
      <c r="A138" s="84" t="s">
        <v>486</v>
      </c>
      <c r="B138" s="84" t="s">
        <v>487</v>
      </c>
      <c r="C138" s="84" t="s">
        <v>343</v>
      </c>
      <c r="D138" s="45">
        <v>24</v>
      </c>
      <c r="E138" s="45">
        <v>2</v>
      </c>
      <c r="F138" s="45">
        <v>0</v>
      </c>
      <c r="G138" s="45">
        <v>31</v>
      </c>
      <c r="H138" s="45">
        <v>0</v>
      </c>
      <c r="I138" s="45">
        <v>45</v>
      </c>
      <c r="J138" s="85">
        <f t="shared" si="4"/>
        <v>102</v>
      </c>
      <c r="K138" s="45">
        <v>0</v>
      </c>
      <c r="L138" s="85">
        <f t="shared" si="5"/>
        <v>102</v>
      </c>
      <c r="M138" s="94" t="s">
        <v>57</v>
      </c>
      <c r="N138" s="45">
        <v>32</v>
      </c>
      <c r="O138" s="45">
        <v>2</v>
      </c>
      <c r="P138" s="45">
        <v>0</v>
      </c>
      <c r="Q138" s="45">
        <v>40</v>
      </c>
      <c r="R138" s="45">
        <v>15</v>
      </c>
      <c r="S138" s="45">
        <v>0</v>
      </c>
      <c r="T138" s="85">
        <f t="shared" si="6"/>
        <v>89</v>
      </c>
      <c r="U138" s="45">
        <v>0</v>
      </c>
      <c r="V138" s="85">
        <f t="shared" si="7"/>
        <v>89</v>
      </c>
      <c r="W138" s="94" t="s">
        <v>57</v>
      </c>
    </row>
    <row r="139" spans="1:23" ht="14.25" customHeight="1" x14ac:dyDescent="0.3">
      <c r="A139" s="84" t="s">
        <v>488</v>
      </c>
      <c r="B139" s="84" t="s">
        <v>489</v>
      </c>
      <c r="C139" s="84" t="s">
        <v>224</v>
      </c>
      <c r="D139" s="45">
        <v>83</v>
      </c>
      <c r="E139" s="45">
        <v>145</v>
      </c>
      <c r="F139" s="45">
        <v>10</v>
      </c>
      <c r="G139" s="45">
        <v>0</v>
      </c>
      <c r="H139" s="45">
        <v>40</v>
      </c>
      <c r="I139" s="45">
        <v>78</v>
      </c>
      <c r="J139" s="85">
        <f t="shared" si="4"/>
        <v>356</v>
      </c>
      <c r="K139" s="45">
        <v>54</v>
      </c>
      <c r="L139" s="85">
        <f t="shared" si="5"/>
        <v>410</v>
      </c>
      <c r="M139" s="94" t="s">
        <v>57</v>
      </c>
      <c r="N139" s="45">
        <v>57</v>
      </c>
      <c r="O139" s="45">
        <v>101</v>
      </c>
      <c r="P139" s="45">
        <v>41</v>
      </c>
      <c r="Q139" s="45">
        <v>0</v>
      </c>
      <c r="R139" s="45">
        <v>152</v>
      </c>
      <c r="S139" s="45">
        <v>8</v>
      </c>
      <c r="T139" s="85">
        <f t="shared" si="6"/>
        <v>359</v>
      </c>
      <c r="U139" s="45">
        <v>233</v>
      </c>
      <c r="V139" s="85">
        <f t="shared" si="7"/>
        <v>592</v>
      </c>
      <c r="W139" s="94" t="s">
        <v>778</v>
      </c>
    </row>
    <row r="140" spans="1:23" ht="14.25" customHeight="1" x14ac:dyDescent="0.3">
      <c r="A140" s="84" t="s">
        <v>301</v>
      </c>
      <c r="B140" s="84" t="s">
        <v>302</v>
      </c>
      <c r="C140" s="84" t="s">
        <v>224</v>
      </c>
      <c r="D140" s="45">
        <v>0</v>
      </c>
      <c r="E140" s="45">
        <v>0</v>
      </c>
      <c r="F140" s="45">
        <v>0</v>
      </c>
      <c r="G140" s="45">
        <v>0</v>
      </c>
      <c r="H140" s="45">
        <v>0</v>
      </c>
      <c r="I140" s="45">
        <v>0</v>
      </c>
      <c r="J140" s="85">
        <f t="shared" ref="J140:J203" si="8">SUM(D140:I140)</f>
        <v>0</v>
      </c>
      <c r="K140" s="45">
        <v>9</v>
      </c>
      <c r="L140" s="85">
        <f t="shared" ref="L140:L203" si="9">SUM(J140:K140)</f>
        <v>9</v>
      </c>
      <c r="M140" s="94" t="s">
        <v>778</v>
      </c>
      <c r="N140" s="45">
        <v>0</v>
      </c>
      <c r="O140" s="45">
        <v>0</v>
      </c>
      <c r="P140" s="45">
        <v>0</v>
      </c>
      <c r="Q140" s="45">
        <v>0</v>
      </c>
      <c r="R140" s="45">
        <v>0</v>
      </c>
      <c r="S140" s="45">
        <v>0</v>
      </c>
      <c r="T140" s="85">
        <f t="shared" ref="T140:T203" si="10">SUM(N140:S140)</f>
        <v>0</v>
      </c>
      <c r="U140" s="45">
        <v>0</v>
      </c>
      <c r="V140" s="85">
        <f t="shared" ref="V140:V203" si="11">SUM(T140:U140)</f>
        <v>0</v>
      </c>
      <c r="W140" s="94" t="s">
        <v>778</v>
      </c>
    </row>
    <row r="141" spans="1:23" ht="14.25" customHeight="1" x14ac:dyDescent="0.3">
      <c r="A141" s="84" t="s">
        <v>490</v>
      </c>
      <c r="B141" s="84" t="s">
        <v>491</v>
      </c>
      <c r="C141" s="84" t="s">
        <v>224</v>
      </c>
      <c r="D141" s="45">
        <v>0</v>
      </c>
      <c r="E141" s="45">
        <v>11</v>
      </c>
      <c r="F141" s="45">
        <v>0</v>
      </c>
      <c r="G141" s="45">
        <v>0</v>
      </c>
      <c r="H141" s="45">
        <v>5</v>
      </c>
      <c r="I141" s="45">
        <v>0</v>
      </c>
      <c r="J141" s="85">
        <f t="shared" si="8"/>
        <v>16</v>
      </c>
      <c r="K141" s="45">
        <v>0</v>
      </c>
      <c r="L141" s="85">
        <f t="shared" si="9"/>
        <v>16</v>
      </c>
      <c r="M141" s="94" t="s">
        <v>778</v>
      </c>
      <c r="N141" s="45">
        <v>62</v>
      </c>
      <c r="O141" s="45">
        <v>32</v>
      </c>
      <c r="P141" s="45">
        <v>0</v>
      </c>
      <c r="Q141" s="45">
        <v>0</v>
      </c>
      <c r="R141" s="45">
        <v>23</v>
      </c>
      <c r="S141" s="45">
        <v>0</v>
      </c>
      <c r="T141" s="85">
        <f t="shared" si="10"/>
        <v>117</v>
      </c>
      <c r="U141" s="45">
        <v>0</v>
      </c>
      <c r="V141" s="85">
        <f t="shared" si="11"/>
        <v>117</v>
      </c>
      <c r="W141" s="94" t="s">
        <v>778</v>
      </c>
    </row>
    <row r="142" spans="1:23" ht="14.25" customHeight="1" x14ac:dyDescent="0.3">
      <c r="A142" s="84" t="s">
        <v>492</v>
      </c>
      <c r="B142" s="84" t="s">
        <v>493</v>
      </c>
      <c r="C142" s="84" t="s">
        <v>227</v>
      </c>
      <c r="D142" s="45">
        <v>0</v>
      </c>
      <c r="E142" s="45">
        <v>0</v>
      </c>
      <c r="F142" s="45">
        <v>0</v>
      </c>
      <c r="G142" s="45">
        <v>0</v>
      </c>
      <c r="H142" s="45">
        <v>0</v>
      </c>
      <c r="I142" s="45">
        <v>57</v>
      </c>
      <c r="J142" s="85">
        <f t="shared" si="8"/>
        <v>57</v>
      </c>
      <c r="K142" s="45">
        <v>0</v>
      </c>
      <c r="L142" s="85">
        <f t="shared" si="9"/>
        <v>57</v>
      </c>
      <c r="M142" s="94" t="s">
        <v>778</v>
      </c>
      <c r="N142" s="45">
        <v>17</v>
      </c>
      <c r="O142" s="45">
        <v>0</v>
      </c>
      <c r="P142" s="45">
        <v>0</v>
      </c>
      <c r="Q142" s="45">
        <v>0</v>
      </c>
      <c r="R142" s="45">
        <v>27</v>
      </c>
      <c r="S142" s="45">
        <v>0</v>
      </c>
      <c r="T142" s="85">
        <f t="shared" si="10"/>
        <v>44</v>
      </c>
      <c r="U142" s="45">
        <v>0</v>
      </c>
      <c r="V142" s="85">
        <f t="shared" si="11"/>
        <v>44</v>
      </c>
      <c r="W142" s="94" t="s">
        <v>778</v>
      </c>
    </row>
    <row r="143" spans="1:23" ht="14.25" customHeight="1" x14ac:dyDescent="0.3">
      <c r="A143" s="84" t="s">
        <v>494</v>
      </c>
      <c r="B143" s="84" t="s">
        <v>495</v>
      </c>
      <c r="C143" s="84" t="s">
        <v>343</v>
      </c>
      <c r="D143" s="45">
        <v>0</v>
      </c>
      <c r="E143" s="45">
        <v>24</v>
      </c>
      <c r="F143" s="45">
        <v>0</v>
      </c>
      <c r="G143" s="45">
        <v>0</v>
      </c>
      <c r="H143" s="45">
        <v>5</v>
      </c>
      <c r="I143" s="45">
        <v>48</v>
      </c>
      <c r="J143" s="85">
        <f t="shared" si="8"/>
        <v>77</v>
      </c>
      <c r="K143" s="45">
        <v>41</v>
      </c>
      <c r="L143" s="85">
        <f t="shared" si="9"/>
        <v>118</v>
      </c>
      <c r="M143" s="94" t="s">
        <v>57</v>
      </c>
      <c r="N143" s="45">
        <v>9</v>
      </c>
      <c r="O143" s="45">
        <v>28</v>
      </c>
      <c r="P143" s="45">
        <v>0</v>
      </c>
      <c r="Q143" s="45">
        <v>0</v>
      </c>
      <c r="R143" s="45">
        <v>5</v>
      </c>
      <c r="S143" s="45">
        <v>1</v>
      </c>
      <c r="T143" s="85">
        <f t="shared" si="10"/>
        <v>43</v>
      </c>
      <c r="U143" s="45">
        <v>0</v>
      </c>
      <c r="V143" s="85">
        <f t="shared" si="11"/>
        <v>43</v>
      </c>
      <c r="W143" s="94" t="s">
        <v>778</v>
      </c>
    </row>
    <row r="144" spans="1:23" ht="14.25" customHeight="1" x14ac:dyDescent="0.3">
      <c r="A144" s="84" t="s">
        <v>496</v>
      </c>
      <c r="B144" s="84" t="s">
        <v>497</v>
      </c>
      <c r="C144" s="84" t="s">
        <v>253</v>
      </c>
      <c r="D144" s="45">
        <v>0</v>
      </c>
      <c r="E144" s="45">
        <v>0</v>
      </c>
      <c r="F144" s="45">
        <v>0</v>
      </c>
      <c r="G144" s="45">
        <v>0</v>
      </c>
      <c r="H144" s="45">
        <v>0</v>
      </c>
      <c r="I144" s="45">
        <v>3</v>
      </c>
      <c r="J144" s="85">
        <f t="shared" si="8"/>
        <v>3</v>
      </c>
      <c r="K144" s="45">
        <v>109</v>
      </c>
      <c r="L144" s="85">
        <f t="shared" si="9"/>
        <v>112</v>
      </c>
      <c r="M144" s="94" t="s">
        <v>778</v>
      </c>
      <c r="N144" s="45">
        <v>55</v>
      </c>
      <c r="O144" s="45">
        <v>0</v>
      </c>
      <c r="P144" s="45">
        <v>0</v>
      </c>
      <c r="Q144" s="45">
        <v>0</v>
      </c>
      <c r="R144" s="45">
        <v>2</v>
      </c>
      <c r="S144" s="45">
        <v>0</v>
      </c>
      <c r="T144" s="85">
        <f t="shared" si="10"/>
        <v>57</v>
      </c>
      <c r="U144" s="45">
        <v>24</v>
      </c>
      <c r="V144" s="85">
        <f t="shared" si="11"/>
        <v>81</v>
      </c>
      <c r="W144" s="94" t="s">
        <v>778</v>
      </c>
    </row>
    <row r="145" spans="1:23" ht="14.25" customHeight="1" x14ac:dyDescent="0.3">
      <c r="A145" s="84" t="s">
        <v>498</v>
      </c>
      <c r="B145" s="84" t="s">
        <v>499</v>
      </c>
      <c r="C145" s="84" t="s">
        <v>248</v>
      </c>
      <c r="D145" s="45">
        <v>0</v>
      </c>
      <c r="E145" s="45">
        <v>0</v>
      </c>
      <c r="F145" s="45">
        <v>0</v>
      </c>
      <c r="G145" s="45">
        <v>0</v>
      </c>
      <c r="H145" s="45">
        <v>46</v>
      </c>
      <c r="I145" s="45">
        <v>33</v>
      </c>
      <c r="J145" s="85">
        <f t="shared" si="8"/>
        <v>79</v>
      </c>
      <c r="K145" s="45">
        <v>113</v>
      </c>
      <c r="L145" s="85">
        <f t="shared" si="9"/>
        <v>192</v>
      </c>
      <c r="M145" s="94" t="s">
        <v>57</v>
      </c>
      <c r="N145" s="45">
        <v>0</v>
      </c>
      <c r="O145" s="45">
        <v>8</v>
      </c>
      <c r="P145" s="45">
        <v>0</v>
      </c>
      <c r="Q145" s="45">
        <v>0</v>
      </c>
      <c r="R145" s="45">
        <v>0</v>
      </c>
      <c r="S145" s="45">
        <v>0</v>
      </c>
      <c r="T145" s="85">
        <f t="shared" si="10"/>
        <v>8</v>
      </c>
      <c r="U145" s="45">
        <v>5</v>
      </c>
      <c r="V145" s="85">
        <f t="shared" si="11"/>
        <v>13</v>
      </c>
      <c r="W145" s="94" t="s">
        <v>778</v>
      </c>
    </row>
    <row r="146" spans="1:23" ht="14.25" customHeight="1" x14ac:dyDescent="0.3">
      <c r="A146" s="84" t="s">
        <v>500</v>
      </c>
      <c r="B146" s="84" t="s">
        <v>501</v>
      </c>
      <c r="C146" s="84" t="s">
        <v>227</v>
      </c>
      <c r="D146" s="45">
        <v>0</v>
      </c>
      <c r="E146" s="45">
        <v>0</v>
      </c>
      <c r="F146" s="45">
        <v>0</v>
      </c>
      <c r="G146" s="45">
        <v>0</v>
      </c>
      <c r="H146" s="45">
        <v>3</v>
      </c>
      <c r="I146" s="45">
        <v>22</v>
      </c>
      <c r="J146" s="85">
        <f t="shared" si="8"/>
        <v>25</v>
      </c>
      <c r="K146" s="45">
        <v>25</v>
      </c>
      <c r="L146" s="85">
        <f t="shared" si="9"/>
        <v>50</v>
      </c>
      <c r="M146" s="94" t="s">
        <v>778</v>
      </c>
      <c r="N146" s="45">
        <v>27</v>
      </c>
      <c r="O146" s="45">
        <v>19</v>
      </c>
      <c r="P146" s="45">
        <v>0</v>
      </c>
      <c r="Q146" s="45">
        <v>0</v>
      </c>
      <c r="R146" s="45">
        <v>10</v>
      </c>
      <c r="S146" s="45">
        <v>22</v>
      </c>
      <c r="T146" s="85">
        <f t="shared" si="10"/>
        <v>78</v>
      </c>
      <c r="U146" s="45">
        <v>48</v>
      </c>
      <c r="V146" s="85">
        <f t="shared" si="11"/>
        <v>126</v>
      </c>
      <c r="W146" s="94" t="s">
        <v>778</v>
      </c>
    </row>
    <row r="147" spans="1:23" ht="14.25" customHeight="1" x14ac:dyDescent="0.3">
      <c r="A147" s="84" t="s">
        <v>502</v>
      </c>
      <c r="B147" s="84" t="s">
        <v>503</v>
      </c>
      <c r="C147" s="84" t="s">
        <v>239</v>
      </c>
      <c r="D147" s="45">
        <v>0</v>
      </c>
      <c r="E147" s="45">
        <v>0</v>
      </c>
      <c r="F147" s="45">
        <v>0</v>
      </c>
      <c r="G147" s="45">
        <v>0</v>
      </c>
      <c r="H147" s="45">
        <v>0</v>
      </c>
      <c r="I147" s="45">
        <v>25</v>
      </c>
      <c r="J147" s="85">
        <f t="shared" si="8"/>
        <v>25</v>
      </c>
      <c r="K147" s="45">
        <v>0</v>
      </c>
      <c r="L147" s="85">
        <f t="shared" si="9"/>
        <v>25</v>
      </c>
      <c r="M147" s="94" t="s">
        <v>778</v>
      </c>
      <c r="N147" s="45">
        <v>0</v>
      </c>
      <c r="O147" s="45">
        <v>0</v>
      </c>
      <c r="P147" s="45">
        <v>0</v>
      </c>
      <c r="Q147" s="45">
        <v>1</v>
      </c>
      <c r="R147" s="45">
        <v>25</v>
      </c>
      <c r="S147" s="45">
        <v>0</v>
      </c>
      <c r="T147" s="85">
        <f t="shared" si="10"/>
        <v>26</v>
      </c>
      <c r="U147" s="45">
        <v>0</v>
      </c>
      <c r="V147" s="85">
        <f t="shared" si="11"/>
        <v>26</v>
      </c>
      <c r="W147" s="94" t="s">
        <v>57</v>
      </c>
    </row>
    <row r="148" spans="1:23" ht="14.25" customHeight="1" x14ac:dyDescent="0.3">
      <c r="A148" s="84" t="s">
        <v>504</v>
      </c>
      <c r="B148" s="84" t="s">
        <v>505</v>
      </c>
      <c r="C148" s="84" t="s">
        <v>236</v>
      </c>
      <c r="D148" s="45">
        <v>0</v>
      </c>
      <c r="E148" s="45">
        <v>26</v>
      </c>
      <c r="F148" s="45">
        <v>0</v>
      </c>
      <c r="G148" s="45">
        <v>0</v>
      </c>
      <c r="H148" s="45">
        <v>31</v>
      </c>
      <c r="I148" s="45">
        <v>5</v>
      </c>
      <c r="J148" s="85">
        <f t="shared" si="8"/>
        <v>62</v>
      </c>
      <c r="K148" s="45">
        <v>0</v>
      </c>
      <c r="L148" s="85">
        <f t="shared" si="9"/>
        <v>62</v>
      </c>
      <c r="M148" s="94" t="s">
        <v>778</v>
      </c>
      <c r="N148" s="45">
        <v>0</v>
      </c>
      <c r="O148" s="45">
        <v>0</v>
      </c>
      <c r="P148" s="45">
        <v>0</v>
      </c>
      <c r="Q148" s="45">
        <v>0</v>
      </c>
      <c r="R148" s="45">
        <v>0</v>
      </c>
      <c r="S148" s="45">
        <v>0</v>
      </c>
      <c r="T148" s="85">
        <f t="shared" si="10"/>
        <v>0</v>
      </c>
      <c r="U148" s="45">
        <v>0</v>
      </c>
      <c r="V148" s="85">
        <f t="shared" si="11"/>
        <v>0</v>
      </c>
      <c r="W148" s="94" t="s">
        <v>778</v>
      </c>
    </row>
    <row r="149" spans="1:23" ht="14.25" customHeight="1" x14ac:dyDescent="0.3">
      <c r="A149" s="84" t="s">
        <v>506</v>
      </c>
      <c r="B149" s="84" t="s">
        <v>507</v>
      </c>
      <c r="C149" s="84" t="s">
        <v>227</v>
      </c>
      <c r="D149" s="45">
        <v>15</v>
      </c>
      <c r="E149" s="45">
        <v>22</v>
      </c>
      <c r="F149" s="45">
        <v>0</v>
      </c>
      <c r="G149" s="45">
        <v>6</v>
      </c>
      <c r="H149" s="45">
        <v>35</v>
      </c>
      <c r="I149" s="45">
        <v>38</v>
      </c>
      <c r="J149" s="85">
        <f t="shared" si="8"/>
        <v>116</v>
      </c>
      <c r="K149" s="45">
        <v>0</v>
      </c>
      <c r="L149" s="85">
        <f t="shared" si="9"/>
        <v>116</v>
      </c>
      <c r="M149" s="94" t="s">
        <v>57</v>
      </c>
      <c r="N149" s="45">
        <v>36</v>
      </c>
      <c r="O149" s="45">
        <v>0</v>
      </c>
      <c r="P149" s="45">
        <v>3</v>
      </c>
      <c r="Q149" s="45">
        <v>0</v>
      </c>
      <c r="R149" s="45">
        <v>56</v>
      </c>
      <c r="S149" s="45">
        <v>4</v>
      </c>
      <c r="T149" s="85">
        <f t="shared" si="10"/>
        <v>99</v>
      </c>
      <c r="U149" s="45">
        <v>2</v>
      </c>
      <c r="V149" s="85">
        <f t="shared" si="11"/>
        <v>101</v>
      </c>
      <c r="W149" s="94" t="s">
        <v>778</v>
      </c>
    </row>
    <row r="150" spans="1:23" ht="14.25" customHeight="1" x14ac:dyDescent="0.3">
      <c r="A150" s="84" t="s">
        <v>508</v>
      </c>
      <c r="B150" s="84" t="s">
        <v>509</v>
      </c>
      <c r="C150" s="84" t="s">
        <v>239</v>
      </c>
      <c r="D150" s="45">
        <v>13</v>
      </c>
      <c r="E150" s="45">
        <v>0</v>
      </c>
      <c r="F150" s="45">
        <v>0</v>
      </c>
      <c r="G150" s="45">
        <v>10</v>
      </c>
      <c r="H150" s="45">
        <v>5</v>
      </c>
      <c r="I150" s="45">
        <v>64</v>
      </c>
      <c r="J150" s="85">
        <f t="shared" si="8"/>
        <v>92</v>
      </c>
      <c r="K150" s="45">
        <v>0</v>
      </c>
      <c r="L150" s="85">
        <f t="shared" si="9"/>
        <v>92</v>
      </c>
      <c r="M150" s="94" t="s">
        <v>57</v>
      </c>
      <c r="N150" s="45">
        <v>98</v>
      </c>
      <c r="O150" s="45">
        <v>0</v>
      </c>
      <c r="P150" s="45">
        <v>0</v>
      </c>
      <c r="Q150" s="45">
        <v>15</v>
      </c>
      <c r="R150" s="45">
        <v>39</v>
      </c>
      <c r="S150" s="45">
        <v>0</v>
      </c>
      <c r="T150" s="85">
        <f t="shared" si="10"/>
        <v>152</v>
      </c>
      <c r="U150" s="45">
        <v>0</v>
      </c>
      <c r="V150" s="85">
        <f t="shared" si="11"/>
        <v>152</v>
      </c>
      <c r="W150" s="94" t="s">
        <v>57</v>
      </c>
    </row>
    <row r="151" spans="1:23" ht="14.25" customHeight="1" x14ac:dyDescent="0.3">
      <c r="A151" s="84" t="s">
        <v>510</v>
      </c>
      <c r="B151" s="84" t="s">
        <v>511</v>
      </c>
      <c r="C151" s="84" t="s">
        <v>236</v>
      </c>
      <c r="D151" s="45">
        <v>25</v>
      </c>
      <c r="E151" s="45">
        <v>0</v>
      </c>
      <c r="F151" s="45">
        <v>0</v>
      </c>
      <c r="G151" s="45">
        <v>0</v>
      </c>
      <c r="H151" s="45">
        <v>2</v>
      </c>
      <c r="I151" s="45">
        <v>52</v>
      </c>
      <c r="J151" s="85">
        <f t="shared" si="8"/>
        <v>79</v>
      </c>
      <c r="K151" s="45">
        <v>0</v>
      </c>
      <c r="L151" s="85">
        <f t="shared" si="9"/>
        <v>79</v>
      </c>
      <c r="M151" s="94" t="s">
        <v>778</v>
      </c>
      <c r="N151" s="45">
        <v>10</v>
      </c>
      <c r="O151" s="45">
        <v>0</v>
      </c>
      <c r="P151" s="45">
        <v>0</v>
      </c>
      <c r="Q151" s="45">
        <v>0</v>
      </c>
      <c r="R151" s="45">
        <v>3</v>
      </c>
      <c r="S151" s="45">
        <v>0</v>
      </c>
      <c r="T151" s="85">
        <f t="shared" si="10"/>
        <v>13</v>
      </c>
      <c r="U151" s="45">
        <v>0</v>
      </c>
      <c r="V151" s="85">
        <f t="shared" si="11"/>
        <v>13</v>
      </c>
      <c r="W151" s="94" t="s">
        <v>778</v>
      </c>
    </row>
    <row r="152" spans="1:23" ht="14.25" customHeight="1" x14ac:dyDescent="0.3">
      <c r="A152" s="84" t="s">
        <v>512</v>
      </c>
      <c r="B152" s="84" t="s">
        <v>513</v>
      </c>
      <c r="C152" s="84" t="s">
        <v>227</v>
      </c>
      <c r="D152" s="45">
        <v>29</v>
      </c>
      <c r="E152" s="45">
        <v>68</v>
      </c>
      <c r="F152" s="45">
        <v>0</v>
      </c>
      <c r="G152" s="45">
        <v>0</v>
      </c>
      <c r="H152" s="45">
        <v>14</v>
      </c>
      <c r="I152" s="45">
        <v>712</v>
      </c>
      <c r="J152" s="85">
        <f t="shared" si="8"/>
        <v>823</v>
      </c>
      <c r="K152" s="45">
        <v>0</v>
      </c>
      <c r="L152" s="85">
        <f t="shared" si="9"/>
        <v>823</v>
      </c>
      <c r="M152" s="94" t="s">
        <v>778</v>
      </c>
      <c r="N152" s="45">
        <v>78</v>
      </c>
      <c r="O152" s="45">
        <v>36</v>
      </c>
      <c r="P152" s="45">
        <v>0</v>
      </c>
      <c r="Q152" s="45">
        <v>10</v>
      </c>
      <c r="R152" s="45">
        <v>161</v>
      </c>
      <c r="S152" s="45">
        <v>8</v>
      </c>
      <c r="T152" s="85">
        <f t="shared" si="10"/>
        <v>293</v>
      </c>
      <c r="U152" s="45">
        <v>120</v>
      </c>
      <c r="V152" s="85">
        <f t="shared" si="11"/>
        <v>413</v>
      </c>
      <c r="W152" s="94" t="s">
        <v>57</v>
      </c>
    </row>
    <row r="153" spans="1:23" ht="14.25" customHeight="1" x14ac:dyDescent="0.3">
      <c r="A153" s="84" t="s">
        <v>514</v>
      </c>
      <c r="B153" s="84" t="s">
        <v>515</v>
      </c>
      <c r="C153" s="84" t="s">
        <v>248</v>
      </c>
      <c r="D153" s="45">
        <v>0</v>
      </c>
      <c r="E153" s="45">
        <v>41</v>
      </c>
      <c r="F153" s="45">
        <v>0</v>
      </c>
      <c r="G153" s="45">
        <v>0</v>
      </c>
      <c r="H153" s="45">
        <v>116</v>
      </c>
      <c r="I153" s="45">
        <v>80</v>
      </c>
      <c r="J153" s="85">
        <f t="shared" si="8"/>
        <v>237</v>
      </c>
      <c r="K153" s="45">
        <v>268</v>
      </c>
      <c r="L153" s="85">
        <f t="shared" si="9"/>
        <v>505</v>
      </c>
      <c r="M153" s="94" t="s">
        <v>57</v>
      </c>
      <c r="N153" s="45">
        <v>0</v>
      </c>
      <c r="O153" s="45">
        <v>25</v>
      </c>
      <c r="P153" s="45">
        <v>0</v>
      </c>
      <c r="Q153" s="45">
        <v>0</v>
      </c>
      <c r="R153" s="45">
        <v>29</v>
      </c>
      <c r="S153" s="45">
        <v>5</v>
      </c>
      <c r="T153" s="85">
        <f t="shared" si="10"/>
        <v>59</v>
      </c>
      <c r="U153" s="45">
        <v>38</v>
      </c>
      <c r="V153" s="85">
        <f t="shared" si="11"/>
        <v>97</v>
      </c>
      <c r="W153" s="94" t="s">
        <v>57</v>
      </c>
    </row>
    <row r="154" spans="1:23" ht="14.25" customHeight="1" x14ac:dyDescent="0.3">
      <c r="A154" s="84" t="s">
        <v>516</v>
      </c>
      <c r="B154" s="84" t="s">
        <v>517</v>
      </c>
      <c r="C154" s="84" t="s">
        <v>343</v>
      </c>
      <c r="D154" s="45">
        <v>0</v>
      </c>
      <c r="E154" s="45">
        <v>4</v>
      </c>
      <c r="F154" s="45">
        <v>0</v>
      </c>
      <c r="G154" s="45">
        <v>0</v>
      </c>
      <c r="H154" s="45">
        <v>0</v>
      </c>
      <c r="I154" s="45">
        <v>36</v>
      </c>
      <c r="J154" s="85">
        <f t="shared" si="8"/>
        <v>40</v>
      </c>
      <c r="K154" s="45">
        <v>0</v>
      </c>
      <c r="L154" s="85">
        <f t="shared" si="9"/>
        <v>40</v>
      </c>
      <c r="M154" s="94" t="s">
        <v>778</v>
      </c>
      <c r="N154" s="45">
        <v>25</v>
      </c>
      <c r="O154" s="45">
        <v>4</v>
      </c>
      <c r="P154" s="45">
        <v>0</v>
      </c>
      <c r="Q154" s="45">
        <v>4</v>
      </c>
      <c r="R154" s="45">
        <v>0</v>
      </c>
      <c r="S154" s="45">
        <v>0</v>
      </c>
      <c r="T154" s="85">
        <f t="shared" si="10"/>
        <v>33</v>
      </c>
      <c r="U154" s="45">
        <v>0</v>
      </c>
      <c r="V154" s="85">
        <f t="shared" si="11"/>
        <v>33</v>
      </c>
      <c r="W154" s="94" t="s">
        <v>57</v>
      </c>
    </row>
    <row r="155" spans="1:23" ht="14.25" customHeight="1" x14ac:dyDescent="0.3">
      <c r="A155" s="84" t="s">
        <v>518</v>
      </c>
      <c r="B155" s="84" t="s">
        <v>519</v>
      </c>
      <c r="C155" s="84" t="s">
        <v>253</v>
      </c>
      <c r="D155" s="45">
        <v>0</v>
      </c>
      <c r="E155" s="45">
        <v>0</v>
      </c>
      <c r="F155" s="45">
        <v>0</v>
      </c>
      <c r="G155" s="45">
        <v>0</v>
      </c>
      <c r="H155" s="45">
        <v>0</v>
      </c>
      <c r="I155" s="45">
        <v>40</v>
      </c>
      <c r="J155" s="85">
        <f t="shared" si="8"/>
        <v>40</v>
      </c>
      <c r="K155" s="45">
        <v>0</v>
      </c>
      <c r="L155" s="85">
        <f t="shared" si="9"/>
        <v>40</v>
      </c>
      <c r="M155" s="94" t="s">
        <v>778</v>
      </c>
      <c r="N155" s="45">
        <v>0</v>
      </c>
      <c r="O155" s="45">
        <v>0</v>
      </c>
      <c r="P155" s="45">
        <v>0</v>
      </c>
      <c r="Q155" s="45">
        <v>0</v>
      </c>
      <c r="R155" s="45">
        <v>0</v>
      </c>
      <c r="S155" s="45">
        <v>0</v>
      </c>
      <c r="T155" s="85">
        <f t="shared" si="10"/>
        <v>0</v>
      </c>
      <c r="U155" s="45">
        <v>0</v>
      </c>
      <c r="V155" s="85">
        <f t="shared" si="11"/>
        <v>0</v>
      </c>
      <c r="W155" s="94" t="s">
        <v>778</v>
      </c>
    </row>
    <row r="156" spans="1:23" ht="14.25" customHeight="1" x14ac:dyDescent="0.3">
      <c r="A156" s="84" t="s">
        <v>520</v>
      </c>
      <c r="B156" s="84" t="s">
        <v>521</v>
      </c>
      <c r="C156" s="84" t="s">
        <v>227</v>
      </c>
      <c r="D156" s="45">
        <v>0</v>
      </c>
      <c r="E156" s="45">
        <v>0</v>
      </c>
      <c r="F156" s="45">
        <v>0</v>
      </c>
      <c r="G156" s="45">
        <v>0</v>
      </c>
      <c r="H156" s="45">
        <v>0</v>
      </c>
      <c r="I156" s="45">
        <v>41</v>
      </c>
      <c r="J156" s="85">
        <f t="shared" si="8"/>
        <v>41</v>
      </c>
      <c r="K156" s="45">
        <v>0</v>
      </c>
      <c r="L156" s="85">
        <f t="shared" si="9"/>
        <v>41</v>
      </c>
      <c r="M156" s="94" t="s">
        <v>778</v>
      </c>
      <c r="N156" s="45">
        <v>0</v>
      </c>
      <c r="O156" s="45">
        <v>13</v>
      </c>
      <c r="P156" s="45">
        <v>0</v>
      </c>
      <c r="Q156" s="45">
        <v>0</v>
      </c>
      <c r="R156" s="45">
        <v>6</v>
      </c>
      <c r="S156" s="45">
        <v>6</v>
      </c>
      <c r="T156" s="85">
        <f t="shared" si="10"/>
        <v>25</v>
      </c>
      <c r="U156" s="45">
        <v>0</v>
      </c>
      <c r="V156" s="85">
        <f t="shared" si="11"/>
        <v>25</v>
      </c>
      <c r="W156" s="94" t="s">
        <v>778</v>
      </c>
    </row>
    <row r="157" spans="1:23" ht="14.25" customHeight="1" x14ac:dyDescent="0.3">
      <c r="A157" s="84" t="s">
        <v>522</v>
      </c>
      <c r="B157" s="84" t="s">
        <v>523</v>
      </c>
      <c r="C157" s="17" t="s">
        <v>239</v>
      </c>
      <c r="D157" s="45">
        <v>138</v>
      </c>
      <c r="E157" s="45">
        <v>73</v>
      </c>
      <c r="F157" s="45">
        <v>42</v>
      </c>
      <c r="G157" s="45">
        <v>17</v>
      </c>
      <c r="H157" s="45">
        <v>83</v>
      </c>
      <c r="I157" s="45">
        <v>222</v>
      </c>
      <c r="J157" s="85">
        <f t="shared" si="8"/>
        <v>575</v>
      </c>
      <c r="K157" s="45">
        <v>555</v>
      </c>
      <c r="L157" s="85">
        <f t="shared" si="9"/>
        <v>1130</v>
      </c>
      <c r="M157" s="94" t="s">
        <v>57</v>
      </c>
      <c r="N157" s="45">
        <v>133</v>
      </c>
      <c r="O157" s="45">
        <v>41</v>
      </c>
      <c r="P157" s="45">
        <v>0</v>
      </c>
      <c r="Q157" s="45">
        <v>71</v>
      </c>
      <c r="R157" s="45">
        <v>178</v>
      </c>
      <c r="S157" s="45">
        <v>6</v>
      </c>
      <c r="T157" s="85">
        <f t="shared" si="10"/>
        <v>429</v>
      </c>
      <c r="U157" s="45">
        <v>86</v>
      </c>
      <c r="V157" s="85">
        <f t="shared" si="11"/>
        <v>515</v>
      </c>
      <c r="W157" s="94" t="s">
        <v>57</v>
      </c>
    </row>
    <row r="158" spans="1:23" ht="14.25" customHeight="1" x14ac:dyDescent="0.3">
      <c r="A158" s="84" t="s">
        <v>524</v>
      </c>
      <c r="B158" s="84" t="s">
        <v>525</v>
      </c>
      <c r="C158" s="84" t="s">
        <v>343</v>
      </c>
      <c r="D158" s="45">
        <v>0</v>
      </c>
      <c r="E158" s="45">
        <v>51</v>
      </c>
      <c r="F158" s="45">
        <v>0</v>
      </c>
      <c r="G158" s="45">
        <v>0</v>
      </c>
      <c r="H158" s="45">
        <v>30</v>
      </c>
      <c r="I158" s="45">
        <v>89</v>
      </c>
      <c r="J158" s="85">
        <f t="shared" si="8"/>
        <v>170</v>
      </c>
      <c r="K158" s="45">
        <v>0</v>
      </c>
      <c r="L158" s="85">
        <f t="shared" si="9"/>
        <v>170</v>
      </c>
      <c r="M158" s="94" t="s">
        <v>57</v>
      </c>
      <c r="N158" s="45">
        <v>37</v>
      </c>
      <c r="O158" s="45">
        <v>8</v>
      </c>
      <c r="P158" s="45">
        <v>4</v>
      </c>
      <c r="Q158" s="45">
        <v>0</v>
      </c>
      <c r="R158" s="45">
        <v>39</v>
      </c>
      <c r="S158" s="45">
        <v>0</v>
      </c>
      <c r="T158" s="85">
        <f t="shared" si="10"/>
        <v>88</v>
      </c>
      <c r="U158" s="45">
        <v>63</v>
      </c>
      <c r="V158" s="85">
        <f t="shared" si="11"/>
        <v>151</v>
      </c>
      <c r="W158" s="94" t="s">
        <v>57</v>
      </c>
    </row>
    <row r="159" spans="1:23" ht="14.25" customHeight="1" x14ac:dyDescent="0.3">
      <c r="A159" s="84" t="s">
        <v>526</v>
      </c>
      <c r="B159" s="84" t="s">
        <v>527</v>
      </c>
      <c r="C159" s="84" t="s">
        <v>236</v>
      </c>
      <c r="D159" s="45">
        <v>3</v>
      </c>
      <c r="E159" s="45">
        <v>0</v>
      </c>
      <c r="F159" s="45">
        <v>0</v>
      </c>
      <c r="G159" s="45">
        <v>0</v>
      </c>
      <c r="H159" s="45">
        <v>0</v>
      </c>
      <c r="I159" s="45">
        <v>8</v>
      </c>
      <c r="J159" s="85">
        <f t="shared" si="8"/>
        <v>11</v>
      </c>
      <c r="K159" s="45">
        <v>16</v>
      </c>
      <c r="L159" s="85">
        <f t="shared" si="9"/>
        <v>27</v>
      </c>
      <c r="M159" s="94" t="s">
        <v>778</v>
      </c>
      <c r="N159" s="45">
        <v>39</v>
      </c>
      <c r="O159" s="45">
        <v>0</v>
      </c>
      <c r="P159" s="45">
        <v>0</v>
      </c>
      <c r="Q159" s="45">
        <v>0</v>
      </c>
      <c r="R159" s="45">
        <v>0</v>
      </c>
      <c r="S159" s="45">
        <v>0</v>
      </c>
      <c r="T159" s="85">
        <f t="shared" si="10"/>
        <v>39</v>
      </c>
      <c r="U159" s="45">
        <v>0</v>
      </c>
      <c r="V159" s="85">
        <f t="shared" si="11"/>
        <v>39</v>
      </c>
      <c r="W159" s="94" t="s">
        <v>778</v>
      </c>
    </row>
    <row r="160" spans="1:23" ht="14.25" customHeight="1" x14ac:dyDescent="0.3">
      <c r="A160" s="84" t="s">
        <v>528</v>
      </c>
      <c r="B160" s="84" t="s">
        <v>529</v>
      </c>
      <c r="C160" s="84" t="s">
        <v>227</v>
      </c>
      <c r="D160" s="45">
        <v>23</v>
      </c>
      <c r="E160" s="45">
        <v>1</v>
      </c>
      <c r="F160" s="45">
        <v>0</v>
      </c>
      <c r="G160" s="45">
        <v>11</v>
      </c>
      <c r="H160" s="45">
        <v>0</v>
      </c>
      <c r="I160" s="45">
        <v>143</v>
      </c>
      <c r="J160" s="85">
        <f t="shared" si="8"/>
        <v>178</v>
      </c>
      <c r="K160" s="45">
        <v>0</v>
      </c>
      <c r="L160" s="85">
        <f t="shared" si="9"/>
        <v>178</v>
      </c>
      <c r="M160" s="94" t="s">
        <v>57</v>
      </c>
      <c r="N160" s="45">
        <v>26</v>
      </c>
      <c r="O160" s="45">
        <v>7</v>
      </c>
      <c r="P160" s="45">
        <v>0</v>
      </c>
      <c r="Q160" s="45">
        <v>0</v>
      </c>
      <c r="R160" s="45">
        <v>25</v>
      </c>
      <c r="S160" s="45">
        <v>0</v>
      </c>
      <c r="T160" s="85">
        <f t="shared" si="10"/>
        <v>58</v>
      </c>
      <c r="U160" s="45">
        <v>23</v>
      </c>
      <c r="V160" s="85">
        <f t="shared" si="11"/>
        <v>81</v>
      </c>
      <c r="W160" s="94" t="s">
        <v>778</v>
      </c>
    </row>
    <row r="161" spans="1:23" ht="14.25" customHeight="1" x14ac:dyDescent="0.3">
      <c r="A161" s="84" t="s">
        <v>530</v>
      </c>
      <c r="B161" s="84" t="s">
        <v>531</v>
      </c>
      <c r="C161" s="84" t="s">
        <v>253</v>
      </c>
      <c r="D161" s="45">
        <v>156</v>
      </c>
      <c r="E161" s="45">
        <v>2</v>
      </c>
      <c r="F161" s="45">
        <v>0</v>
      </c>
      <c r="G161" s="45">
        <v>0</v>
      </c>
      <c r="H161" s="45">
        <v>0</v>
      </c>
      <c r="I161" s="45">
        <v>222</v>
      </c>
      <c r="J161" s="85">
        <f t="shared" si="8"/>
        <v>380</v>
      </c>
      <c r="K161" s="45">
        <v>0</v>
      </c>
      <c r="L161" s="85">
        <f t="shared" si="9"/>
        <v>380</v>
      </c>
      <c r="M161" s="94" t="s">
        <v>57</v>
      </c>
      <c r="N161" s="45">
        <v>71</v>
      </c>
      <c r="O161" s="45">
        <v>4</v>
      </c>
      <c r="P161" s="45">
        <v>0</v>
      </c>
      <c r="Q161" s="45">
        <v>0</v>
      </c>
      <c r="R161" s="45">
        <v>82</v>
      </c>
      <c r="S161" s="45">
        <v>20</v>
      </c>
      <c r="T161" s="85">
        <f t="shared" si="10"/>
        <v>177</v>
      </c>
      <c r="U161" s="45">
        <v>4</v>
      </c>
      <c r="V161" s="85">
        <f t="shared" si="11"/>
        <v>181</v>
      </c>
      <c r="W161" s="94" t="s">
        <v>778</v>
      </c>
    </row>
    <row r="162" spans="1:23" ht="14.25" customHeight="1" x14ac:dyDescent="0.3">
      <c r="A162" s="84" t="s">
        <v>532</v>
      </c>
      <c r="B162" s="84" t="s">
        <v>533</v>
      </c>
      <c r="C162" s="84" t="s">
        <v>258</v>
      </c>
      <c r="D162" s="45">
        <v>48</v>
      </c>
      <c r="E162" s="45">
        <v>0</v>
      </c>
      <c r="F162" s="45">
        <v>0</v>
      </c>
      <c r="G162" s="45">
        <v>0</v>
      </c>
      <c r="H162" s="45">
        <v>26</v>
      </c>
      <c r="I162" s="45">
        <v>237</v>
      </c>
      <c r="J162" s="85">
        <f t="shared" si="8"/>
        <v>311</v>
      </c>
      <c r="K162" s="45">
        <v>97</v>
      </c>
      <c r="L162" s="85">
        <f t="shared" si="9"/>
        <v>408</v>
      </c>
      <c r="M162" s="94" t="s">
        <v>778</v>
      </c>
      <c r="N162" s="45">
        <v>118</v>
      </c>
      <c r="O162" s="45">
        <v>0</v>
      </c>
      <c r="P162" s="45">
        <v>0</v>
      </c>
      <c r="Q162" s="45">
        <v>0</v>
      </c>
      <c r="R162" s="45">
        <v>91</v>
      </c>
      <c r="S162" s="45">
        <v>0</v>
      </c>
      <c r="T162" s="85">
        <f t="shared" si="10"/>
        <v>209</v>
      </c>
      <c r="U162" s="45">
        <v>0</v>
      </c>
      <c r="V162" s="85">
        <f t="shared" si="11"/>
        <v>209</v>
      </c>
      <c r="W162" s="94" t="s">
        <v>778</v>
      </c>
    </row>
    <row r="163" spans="1:23" ht="14.25" customHeight="1" x14ac:dyDescent="0.3">
      <c r="A163" s="84" t="s">
        <v>534</v>
      </c>
      <c r="B163" s="84" t="s">
        <v>535</v>
      </c>
      <c r="C163" s="84" t="s">
        <v>224</v>
      </c>
      <c r="D163" s="45">
        <v>0</v>
      </c>
      <c r="E163" s="45">
        <v>121</v>
      </c>
      <c r="F163" s="45">
        <v>0</v>
      </c>
      <c r="G163" s="45">
        <v>0</v>
      </c>
      <c r="H163" s="45">
        <v>103</v>
      </c>
      <c r="I163" s="45">
        <v>0</v>
      </c>
      <c r="J163" s="85">
        <f t="shared" si="8"/>
        <v>224</v>
      </c>
      <c r="K163" s="45">
        <v>0</v>
      </c>
      <c r="L163" s="85">
        <f t="shared" si="9"/>
        <v>224</v>
      </c>
      <c r="M163" s="94" t="s">
        <v>778</v>
      </c>
      <c r="N163" s="45">
        <v>0</v>
      </c>
      <c r="O163" s="45">
        <v>2</v>
      </c>
      <c r="P163" s="45">
        <v>0</v>
      </c>
      <c r="Q163" s="45">
        <v>0</v>
      </c>
      <c r="R163" s="45">
        <v>0</v>
      </c>
      <c r="S163" s="45">
        <v>0</v>
      </c>
      <c r="T163" s="85">
        <f t="shared" si="10"/>
        <v>2</v>
      </c>
      <c r="U163" s="45">
        <v>0</v>
      </c>
      <c r="V163" s="85">
        <f t="shared" si="11"/>
        <v>2</v>
      </c>
      <c r="W163" s="94" t="s">
        <v>778</v>
      </c>
    </row>
    <row r="164" spans="1:23" ht="14.25" customHeight="1" x14ac:dyDescent="0.3">
      <c r="A164" s="84" t="s">
        <v>536</v>
      </c>
      <c r="B164" s="84" t="s">
        <v>537</v>
      </c>
      <c r="C164" s="84" t="s">
        <v>258</v>
      </c>
      <c r="D164" s="45">
        <v>0</v>
      </c>
      <c r="E164" s="45">
        <v>0</v>
      </c>
      <c r="F164" s="45">
        <v>0</v>
      </c>
      <c r="G164" s="45">
        <v>0</v>
      </c>
      <c r="H164" s="45">
        <v>0</v>
      </c>
      <c r="I164" s="45">
        <v>79</v>
      </c>
      <c r="J164" s="85">
        <f t="shared" si="8"/>
        <v>79</v>
      </c>
      <c r="K164" s="45">
        <v>0</v>
      </c>
      <c r="L164" s="85">
        <f t="shared" si="9"/>
        <v>79</v>
      </c>
      <c r="M164" s="94" t="s">
        <v>778</v>
      </c>
      <c r="N164" s="45">
        <v>156</v>
      </c>
      <c r="O164" s="45">
        <v>0</v>
      </c>
      <c r="P164" s="45">
        <v>0</v>
      </c>
      <c r="Q164" s="45">
        <v>0</v>
      </c>
      <c r="R164" s="45">
        <v>0</v>
      </c>
      <c r="S164" s="45">
        <v>0</v>
      </c>
      <c r="T164" s="85">
        <f t="shared" si="10"/>
        <v>156</v>
      </c>
      <c r="U164" s="45">
        <v>0</v>
      </c>
      <c r="V164" s="85">
        <f t="shared" si="11"/>
        <v>156</v>
      </c>
      <c r="W164" s="94" t="s">
        <v>778</v>
      </c>
    </row>
    <row r="165" spans="1:23" ht="14.25" customHeight="1" x14ac:dyDescent="0.3">
      <c r="A165" s="84" t="s">
        <v>538</v>
      </c>
      <c r="B165" s="84" t="s">
        <v>539</v>
      </c>
      <c r="C165" s="84" t="s">
        <v>236</v>
      </c>
      <c r="D165" s="45">
        <v>0</v>
      </c>
      <c r="E165" s="45">
        <v>32</v>
      </c>
      <c r="F165" s="45">
        <v>0</v>
      </c>
      <c r="G165" s="45">
        <v>0</v>
      </c>
      <c r="H165" s="45">
        <v>0</v>
      </c>
      <c r="I165" s="45">
        <v>184</v>
      </c>
      <c r="J165" s="85">
        <f t="shared" si="8"/>
        <v>216</v>
      </c>
      <c r="K165" s="45">
        <v>0</v>
      </c>
      <c r="L165" s="85">
        <f t="shared" si="9"/>
        <v>216</v>
      </c>
      <c r="M165" s="94" t="s">
        <v>778</v>
      </c>
      <c r="N165" s="45">
        <v>75</v>
      </c>
      <c r="O165" s="45">
        <v>0</v>
      </c>
      <c r="P165" s="45">
        <v>0</v>
      </c>
      <c r="Q165" s="45">
        <v>0</v>
      </c>
      <c r="R165" s="45">
        <v>27</v>
      </c>
      <c r="S165" s="45">
        <v>0</v>
      </c>
      <c r="T165" s="85">
        <f t="shared" si="10"/>
        <v>102</v>
      </c>
      <c r="U165" s="45">
        <v>23</v>
      </c>
      <c r="V165" s="85">
        <f t="shared" si="11"/>
        <v>125</v>
      </c>
      <c r="W165" s="94" t="s">
        <v>778</v>
      </c>
    </row>
    <row r="166" spans="1:23" ht="14.25" customHeight="1" x14ac:dyDescent="0.3">
      <c r="A166" s="84" t="s">
        <v>540</v>
      </c>
      <c r="B166" s="84" t="s">
        <v>541</v>
      </c>
      <c r="C166" s="84" t="s">
        <v>248</v>
      </c>
      <c r="D166" s="45">
        <v>0</v>
      </c>
      <c r="E166" s="45">
        <v>72</v>
      </c>
      <c r="F166" s="45">
        <v>0</v>
      </c>
      <c r="G166" s="45">
        <v>0</v>
      </c>
      <c r="H166" s="45">
        <v>22</v>
      </c>
      <c r="I166" s="45">
        <v>101</v>
      </c>
      <c r="J166" s="85">
        <f t="shared" si="8"/>
        <v>195</v>
      </c>
      <c r="K166" s="45">
        <v>0</v>
      </c>
      <c r="L166" s="85">
        <f t="shared" si="9"/>
        <v>195</v>
      </c>
      <c r="M166" s="94" t="s">
        <v>57</v>
      </c>
      <c r="N166" s="45">
        <v>52</v>
      </c>
      <c r="O166" s="45">
        <v>24</v>
      </c>
      <c r="P166" s="45">
        <v>0</v>
      </c>
      <c r="Q166" s="45">
        <v>0</v>
      </c>
      <c r="R166" s="45">
        <v>1</v>
      </c>
      <c r="S166" s="45">
        <v>0</v>
      </c>
      <c r="T166" s="85">
        <f t="shared" si="10"/>
        <v>77</v>
      </c>
      <c r="U166" s="45">
        <v>0</v>
      </c>
      <c r="V166" s="85">
        <f t="shared" si="11"/>
        <v>77</v>
      </c>
      <c r="W166" s="94" t="s">
        <v>778</v>
      </c>
    </row>
    <row r="167" spans="1:23" ht="14.25" customHeight="1" x14ac:dyDescent="0.3">
      <c r="A167" s="84" t="s">
        <v>542</v>
      </c>
      <c r="B167" s="84" t="s">
        <v>543</v>
      </c>
      <c r="C167" s="84" t="s">
        <v>224</v>
      </c>
      <c r="D167" s="45">
        <v>0</v>
      </c>
      <c r="E167" s="45">
        <v>0</v>
      </c>
      <c r="F167" s="45">
        <v>0</v>
      </c>
      <c r="G167" s="45">
        <v>0</v>
      </c>
      <c r="H167" s="45">
        <v>0</v>
      </c>
      <c r="I167" s="45">
        <v>18</v>
      </c>
      <c r="J167" s="85">
        <f t="shared" si="8"/>
        <v>18</v>
      </c>
      <c r="K167" s="45">
        <v>0</v>
      </c>
      <c r="L167" s="85">
        <f t="shared" si="9"/>
        <v>18</v>
      </c>
      <c r="M167" s="94" t="s">
        <v>778</v>
      </c>
      <c r="N167" s="45">
        <v>0</v>
      </c>
      <c r="O167" s="45">
        <v>110</v>
      </c>
      <c r="P167" s="45">
        <v>0</v>
      </c>
      <c r="Q167" s="45">
        <v>0</v>
      </c>
      <c r="R167" s="45">
        <v>73</v>
      </c>
      <c r="S167" s="45">
        <v>0</v>
      </c>
      <c r="T167" s="85">
        <f t="shared" si="10"/>
        <v>183</v>
      </c>
      <c r="U167" s="45">
        <v>0</v>
      </c>
      <c r="V167" s="85">
        <f t="shared" si="11"/>
        <v>183</v>
      </c>
      <c r="W167" s="94" t="s">
        <v>778</v>
      </c>
    </row>
    <row r="168" spans="1:23" ht="14.25" customHeight="1" x14ac:dyDescent="0.3">
      <c r="A168" s="84" t="s">
        <v>544</v>
      </c>
      <c r="B168" s="84" t="s">
        <v>545</v>
      </c>
      <c r="C168" s="84" t="s">
        <v>258</v>
      </c>
      <c r="D168" s="45">
        <v>9</v>
      </c>
      <c r="E168" s="45">
        <v>0</v>
      </c>
      <c r="F168" s="45">
        <v>0</v>
      </c>
      <c r="G168" s="45">
        <v>0</v>
      </c>
      <c r="H168" s="45">
        <v>6</v>
      </c>
      <c r="I168" s="45">
        <v>33</v>
      </c>
      <c r="J168" s="85">
        <f t="shared" si="8"/>
        <v>48</v>
      </c>
      <c r="K168" s="45">
        <v>0</v>
      </c>
      <c r="L168" s="85">
        <f t="shared" si="9"/>
        <v>48</v>
      </c>
      <c r="M168" s="94" t="s">
        <v>778</v>
      </c>
      <c r="N168" s="45">
        <v>99</v>
      </c>
      <c r="O168" s="45">
        <v>24</v>
      </c>
      <c r="P168" s="45">
        <v>25</v>
      </c>
      <c r="Q168" s="45">
        <v>14</v>
      </c>
      <c r="R168" s="45">
        <v>85</v>
      </c>
      <c r="S168" s="45">
        <v>0</v>
      </c>
      <c r="T168" s="85">
        <f t="shared" si="10"/>
        <v>247</v>
      </c>
      <c r="U168" s="45">
        <v>343</v>
      </c>
      <c r="V168" s="85">
        <f t="shared" si="11"/>
        <v>590</v>
      </c>
      <c r="W168" s="94" t="s">
        <v>57</v>
      </c>
    </row>
    <row r="169" spans="1:23" ht="14.25" customHeight="1" x14ac:dyDescent="0.3">
      <c r="A169" s="84" t="s">
        <v>546</v>
      </c>
      <c r="B169" s="84" t="s">
        <v>547</v>
      </c>
      <c r="C169" s="84" t="s">
        <v>224</v>
      </c>
      <c r="D169" s="45">
        <v>0</v>
      </c>
      <c r="E169" s="45">
        <v>46</v>
      </c>
      <c r="F169" s="45">
        <v>0</v>
      </c>
      <c r="G169" s="45">
        <v>0</v>
      </c>
      <c r="H169" s="45">
        <v>0</v>
      </c>
      <c r="I169" s="45">
        <v>57</v>
      </c>
      <c r="J169" s="85">
        <f t="shared" si="8"/>
        <v>103</v>
      </c>
      <c r="K169" s="45">
        <v>0</v>
      </c>
      <c r="L169" s="85">
        <f t="shared" si="9"/>
        <v>103</v>
      </c>
      <c r="M169" s="94" t="s">
        <v>57</v>
      </c>
      <c r="N169" s="45">
        <v>0</v>
      </c>
      <c r="O169" s="45">
        <v>52</v>
      </c>
      <c r="P169" s="45">
        <v>12</v>
      </c>
      <c r="Q169" s="45">
        <v>0</v>
      </c>
      <c r="R169" s="45">
        <v>102</v>
      </c>
      <c r="S169" s="45">
        <v>0</v>
      </c>
      <c r="T169" s="85">
        <f t="shared" si="10"/>
        <v>166</v>
      </c>
      <c r="U169" s="45">
        <v>403</v>
      </c>
      <c r="V169" s="85">
        <f t="shared" si="11"/>
        <v>569</v>
      </c>
      <c r="W169" s="94" t="s">
        <v>778</v>
      </c>
    </row>
    <row r="170" spans="1:23" ht="14.25" customHeight="1" x14ac:dyDescent="0.3">
      <c r="A170" s="84" t="s">
        <v>548</v>
      </c>
      <c r="B170" s="84" t="s">
        <v>549</v>
      </c>
      <c r="C170" s="84" t="s">
        <v>343</v>
      </c>
      <c r="D170" s="45">
        <v>0</v>
      </c>
      <c r="E170" s="45">
        <v>23</v>
      </c>
      <c r="F170" s="45">
        <v>0</v>
      </c>
      <c r="G170" s="45">
        <v>2</v>
      </c>
      <c r="H170" s="45">
        <v>0</v>
      </c>
      <c r="I170" s="45">
        <v>122</v>
      </c>
      <c r="J170" s="85">
        <f t="shared" si="8"/>
        <v>147</v>
      </c>
      <c r="K170" s="45">
        <v>81</v>
      </c>
      <c r="L170" s="85">
        <f t="shared" si="9"/>
        <v>228</v>
      </c>
      <c r="M170" s="94" t="s">
        <v>57</v>
      </c>
      <c r="N170" s="45">
        <v>169</v>
      </c>
      <c r="O170" s="45">
        <v>0</v>
      </c>
      <c r="P170" s="45">
        <v>0</v>
      </c>
      <c r="Q170" s="45">
        <v>15</v>
      </c>
      <c r="R170" s="45">
        <v>63</v>
      </c>
      <c r="S170" s="45">
        <v>5</v>
      </c>
      <c r="T170" s="85">
        <f t="shared" si="10"/>
        <v>252</v>
      </c>
      <c r="U170" s="45">
        <v>150</v>
      </c>
      <c r="V170" s="85">
        <f t="shared" si="11"/>
        <v>402</v>
      </c>
      <c r="W170" s="94" t="s">
        <v>57</v>
      </c>
    </row>
    <row r="171" spans="1:23" ht="14.25" customHeight="1" x14ac:dyDescent="0.3">
      <c r="A171" s="84" t="s">
        <v>550</v>
      </c>
      <c r="B171" s="84" t="s">
        <v>551</v>
      </c>
      <c r="C171" s="84" t="s">
        <v>253</v>
      </c>
      <c r="D171" s="45">
        <v>0</v>
      </c>
      <c r="E171" s="45">
        <v>0</v>
      </c>
      <c r="F171" s="45">
        <v>0</v>
      </c>
      <c r="G171" s="45">
        <v>0</v>
      </c>
      <c r="H171" s="45">
        <v>0</v>
      </c>
      <c r="I171" s="45">
        <v>23</v>
      </c>
      <c r="J171" s="85">
        <f t="shared" si="8"/>
        <v>23</v>
      </c>
      <c r="K171" s="45">
        <v>0</v>
      </c>
      <c r="L171" s="85">
        <f t="shared" si="9"/>
        <v>23</v>
      </c>
      <c r="M171" s="94" t="s">
        <v>778</v>
      </c>
      <c r="N171" s="45">
        <v>0</v>
      </c>
      <c r="O171" s="45">
        <v>40</v>
      </c>
      <c r="P171" s="45">
        <v>0</v>
      </c>
      <c r="Q171" s="45">
        <v>0</v>
      </c>
      <c r="R171" s="45">
        <v>0</v>
      </c>
      <c r="S171" s="45">
        <v>0</v>
      </c>
      <c r="T171" s="85">
        <f t="shared" si="10"/>
        <v>40</v>
      </c>
      <c r="U171" s="45">
        <v>0</v>
      </c>
      <c r="V171" s="85">
        <f t="shared" si="11"/>
        <v>40</v>
      </c>
      <c r="W171" s="94" t="s">
        <v>778</v>
      </c>
    </row>
    <row r="172" spans="1:23" ht="14.25" customHeight="1" x14ac:dyDescent="0.3">
      <c r="A172" s="84" t="s">
        <v>552</v>
      </c>
      <c r="B172" s="84" t="s">
        <v>553</v>
      </c>
      <c r="C172" s="84" t="s">
        <v>224</v>
      </c>
      <c r="D172" s="45">
        <v>0</v>
      </c>
      <c r="E172" s="45">
        <v>10</v>
      </c>
      <c r="F172" s="45">
        <v>0</v>
      </c>
      <c r="G172" s="45">
        <v>0</v>
      </c>
      <c r="H172" s="45">
        <v>0</v>
      </c>
      <c r="I172" s="45">
        <v>0</v>
      </c>
      <c r="J172" s="85">
        <f t="shared" si="8"/>
        <v>10</v>
      </c>
      <c r="K172" s="45">
        <v>0</v>
      </c>
      <c r="L172" s="85">
        <f t="shared" si="9"/>
        <v>10</v>
      </c>
      <c r="M172" s="94" t="s">
        <v>778</v>
      </c>
      <c r="N172" s="45">
        <v>0</v>
      </c>
      <c r="O172" s="45">
        <v>11</v>
      </c>
      <c r="P172" s="45">
        <v>0</v>
      </c>
      <c r="Q172" s="45">
        <v>0</v>
      </c>
      <c r="R172" s="45">
        <v>0</v>
      </c>
      <c r="S172" s="45">
        <v>0</v>
      </c>
      <c r="T172" s="85">
        <f t="shared" si="10"/>
        <v>11</v>
      </c>
      <c r="U172" s="45">
        <v>0</v>
      </c>
      <c r="V172" s="85">
        <f t="shared" si="11"/>
        <v>11</v>
      </c>
      <c r="W172" s="94" t="s">
        <v>778</v>
      </c>
    </row>
    <row r="173" spans="1:23" ht="14.25" customHeight="1" x14ac:dyDescent="0.3">
      <c r="A173" s="84" t="s">
        <v>554</v>
      </c>
      <c r="B173" s="84" t="s">
        <v>555</v>
      </c>
      <c r="C173" s="84" t="s">
        <v>258</v>
      </c>
      <c r="D173" s="45">
        <v>0</v>
      </c>
      <c r="E173" s="45">
        <v>0</v>
      </c>
      <c r="F173" s="45">
        <v>0</v>
      </c>
      <c r="G173" s="45">
        <v>0</v>
      </c>
      <c r="H173" s="45">
        <v>2</v>
      </c>
      <c r="I173" s="45">
        <v>63</v>
      </c>
      <c r="J173" s="85">
        <f t="shared" si="8"/>
        <v>65</v>
      </c>
      <c r="K173" s="45">
        <v>0</v>
      </c>
      <c r="L173" s="85">
        <f t="shared" si="9"/>
        <v>65</v>
      </c>
      <c r="M173" s="94" t="s">
        <v>778</v>
      </c>
      <c r="N173" s="45">
        <v>0</v>
      </c>
      <c r="O173" s="45">
        <v>0</v>
      </c>
      <c r="P173" s="45">
        <v>0</v>
      </c>
      <c r="Q173" s="45">
        <v>0</v>
      </c>
      <c r="R173" s="45">
        <v>2</v>
      </c>
      <c r="S173" s="45">
        <v>0</v>
      </c>
      <c r="T173" s="85">
        <f t="shared" si="10"/>
        <v>2</v>
      </c>
      <c r="U173" s="45">
        <v>21</v>
      </c>
      <c r="V173" s="85">
        <f t="shared" si="11"/>
        <v>23</v>
      </c>
      <c r="W173" s="94" t="s">
        <v>778</v>
      </c>
    </row>
    <row r="174" spans="1:23" ht="14.25" customHeight="1" x14ac:dyDescent="0.3">
      <c r="A174" s="84" t="s">
        <v>556</v>
      </c>
      <c r="B174" s="84" t="s">
        <v>557</v>
      </c>
      <c r="C174" s="84" t="s">
        <v>258</v>
      </c>
      <c r="D174" s="45">
        <v>39</v>
      </c>
      <c r="E174" s="45">
        <v>0</v>
      </c>
      <c r="F174" s="45">
        <v>0</v>
      </c>
      <c r="G174" s="45">
        <v>17</v>
      </c>
      <c r="H174" s="45">
        <v>61</v>
      </c>
      <c r="I174" s="45">
        <v>121</v>
      </c>
      <c r="J174" s="85">
        <f t="shared" si="8"/>
        <v>238</v>
      </c>
      <c r="K174" s="45">
        <v>211</v>
      </c>
      <c r="L174" s="85">
        <f t="shared" si="9"/>
        <v>449</v>
      </c>
      <c r="M174" s="94" t="s">
        <v>57</v>
      </c>
      <c r="N174" s="45">
        <v>197</v>
      </c>
      <c r="O174" s="45">
        <v>0</v>
      </c>
      <c r="P174" s="45">
        <v>0</v>
      </c>
      <c r="Q174" s="45">
        <v>3</v>
      </c>
      <c r="R174" s="45">
        <v>24</v>
      </c>
      <c r="S174" s="45">
        <v>0</v>
      </c>
      <c r="T174" s="85">
        <f t="shared" si="10"/>
        <v>224</v>
      </c>
      <c r="U174" s="45">
        <v>31</v>
      </c>
      <c r="V174" s="85">
        <f t="shared" si="11"/>
        <v>255</v>
      </c>
      <c r="W174" s="94" t="s">
        <v>57</v>
      </c>
    </row>
    <row r="175" spans="1:23" ht="14.25" customHeight="1" x14ac:dyDescent="0.3">
      <c r="A175" s="84" t="s">
        <v>789</v>
      </c>
      <c r="B175" s="84" t="s">
        <v>790</v>
      </c>
      <c r="C175" s="84" t="s">
        <v>236</v>
      </c>
      <c r="D175" s="45">
        <v>0</v>
      </c>
      <c r="E175" s="45">
        <v>0</v>
      </c>
      <c r="F175" s="45">
        <v>0</v>
      </c>
      <c r="G175" s="45">
        <v>0</v>
      </c>
      <c r="H175" s="45">
        <v>0</v>
      </c>
      <c r="I175" s="45">
        <v>2</v>
      </c>
      <c r="J175" s="85">
        <f t="shared" si="8"/>
        <v>2</v>
      </c>
      <c r="K175" s="45">
        <v>0</v>
      </c>
      <c r="L175" s="85">
        <f t="shared" si="9"/>
        <v>2</v>
      </c>
      <c r="M175" s="94" t="s">
        <v>778</v>
      </c>
      <c r="N175" s="45">
        <v>24</v>
      </c>
      <c r="O175" s="45">
        <v>0</v>
      </c>
      <c r="P175" s="45">
        <v>0</v>
      </c>
      <c r="Q175" s="45">
        <v>0</v>
      </c>
      <c r="R175" s="45">
        <v>20</v>
      </c>
      <c r="S175" s="45">
        <v>0</v>
      </c>
      <c r="T175" s="85">
        <f t="shared" si="10"/>
        <v>44</v>
      </c>
      <c r="U175" s="45">
        <v>0</v>
      </c>
      <c r="V175" s="85">
        <f t="shared" si="11"/>
        <v>44</v>
      </c>
      <c r="W175" s="94" t="s">
        <v>778</v>
      </c>
    </row>
    <row r="176" spans="1:23" ht="14.25" customHeight="1" x14ac:dyDescent="0.3">
      <c r="A176" s="84" t="s">
        <v>558</v>
      </c>
      <c r="B176" s="84" t="s">
        <v>559</v>
      </c>
      <c r="C176" s="84" t="s">
        <v>258</v>
      </c>
      <c r="D176" s="45">
        <v>0</v>
      </c>
      <c r="E176" s="45">
        <v>0</v>
      </c>
      <c r="F176" s="45">
        <v>0</v>
      </c>
      <c r="G176" s="45">
        <v>19</v>
      </c>
      <c r="H176" s="45">
        <v>0</v>
      </c>
      <c r="I176" s="45">
        <v>0</v>
      </c>
      <c r="J176" s="85">
        <f t="shared" si="8"/>
        <v>19</v>
      </c>
      <c r="K176" s="45">
        <v>0</v>
      </c>
      <c r="L176" s="85">
        <f t="shared" si="9"/>
        <v>19</v>
      </c>
      <c r="M176" s="94" t="s">
        <v>57</v>
      </c>
      <c r="N176" s="45">
        <v>94</v>
      </c>
      <c r="O176" s="45">
        <v>0</v>
      </c>
      <c r="P176" s="45">
        <v>0</v>
      </c>
      <c r="Q176" s="45">
        <v>19</v>
      </c>
      <c r="R176" s="45">
        <v>3</v>
      </c>
      <c r="S176" s="45">
        <v>0</v>
      </c>
      <c r="T176" s="85">
        <f t="shared" si="10"/>
        <v>116</v>
      </c>
      <c r="U176" s="45">
        <v>7</v>
      </c>
      <c r="V176" s="85">
        <f t="shared" si="11"/>
        <v>123</v>
      </c>
      <c r="W176" s="94" t="s">
        <v>57</v>
      </c>
    </row>
    <row r="177" spans="1:23" ht="14.25" customHeight="1" x14ac:dyDescent="0.3">
      <c r="A177" s="84" t="s">
        <v>560</v>
      </c>
      <c r="B177" s="84" t="s">
        <v>561</v>
      </c>
      <c r="C177" s="84" t="s">
        <v>224</v>
      </c>
      <c r="D177" s="45">
        <v>0</v>
      </c>
      <c r="E177" s="45">
        <v>0</v>
      </c>
      <c r="F177" s="45">
        <v>0</v>
      </c>
      <c r="G177" s="45">
        <v>0</v>
      </c>
      <c r="H177" s="45">
        <v>0</v>
      </c>
      <c r="I177" s="45">
        <v>0</v>
      </c>
      <c r="J177" s="85">
        <f t="shared" si="8"/>
        <v>0</v>
      </c>
      <c r="K177" s="45">
        <v>0</v>
      </c>
      <c r="L177" s="85">
        <f t="shared" si="9"/>
        <v>0</v>
      </c>
      <c r="M177" s="94" t="s">
        <v>778</v>
      </c>
      <c r="N177" s="45">
        <v>23</v>
      </c>
      <c r="O177" s="45">
        <v>0</v>
      </c>
      <c r="P177" s="45">
        <v>0</v>
      </c>
      <c r="Q177" s="45">
        <v>0</v>
      </c>
      <c r="R177" s="45">
        <v>16</v>
      </c>
      <c r="S177" s="45">
        <v>0</v>
      </c>
      <c r="T177" s="85">
        <f t="shared" si="10"/>
        <v>39</v>
      </c>
      <c r="U177" s="45">
        <v>0</v>
      </c>
      <c r="V177" s="85">
        <f t="shared" si="11"/>
        <v>39</v>
      </c>
      <c r="W177" s="94" t="s">
        <v>778</v>
      </c>
    </row>
    <row r="178" spans="1:23" ht="14.25" customHeight="1" x14ac:dyDescent="0.3">
      <c r="A178" s="84" t="s">
        <v>562</v>
      </c>
      <c r="B178" s="84" t="s">
        <v>563</v>
      </c>
      <c r="C178" s="84" t="s">
        <v>239</v>
      </c>
      <c r="D178" s="45">
        <v>0</v>
      </c>
      <c r="E178" s="45">
        <v>0</v>
      </c>
      <c r="F178" s="45">
        <v>0</v>
      </c>
      <c r="G178" s="45">
        <v>0</v>
      </c>
      <c r="H178" s="45">
        <v>0</v>
      </c>
      <c r="I178" s="45">
        <v>204</v>
      </c>
      <c r="J178" s="85">
        <f t="shared" si="8"/>
        <v>204</v>
      </c>
      <c r="K178" s="45">
        <v>0</v>
      </c>
      <c r="L178" s="85">
        <f t="shared" si="9"/>
        <v>204</v>
      </c>
      <c r="M178" s="94" t="s">
        <v>778</v>
      </c>
      <c r="N178" s="45">
        <v>99</v>
      </c>
      <c r="O178" s="45">
        <v>0</v>
      </c>
      <c r="P178" s="45">
        <v>2</v>
      </c>
      <c r="Q178" s="45">
        <v>2</v>
      </c>
      <c r="R178" s="45">
        <v>40</v>
      </c>
      <c r="S178" s="45">
        <v>4</v>
      </c>
      <c r="T178" s="85">
        <f t="shared" si="10"/>
        <v>147</v>
      </c>
      <c r="U178" s="45">
        <v>11</v>
      </c>
      <c r="V178" s="85">
        <f t="shared" si="11"/>
        <v>158</v>
      </c>
      <c r="W178" s="94" t="s">
        <v>57</v>
      </c>
    </row>
    <row r="179" spans="1:23" ht="14.25" customHeight="1" x14ac:dyDescent="0.3">
      <c r="A179" s="84" t="s">
        <v>564</v>
      </c>
      <c r="B179" s="84" t="s">
        <v>565</v>
      </c>
      <c r="C179" s="84" t="s">
        <v>253</v>
      </c>
      <c r="D179" s="45">
        <v>0</v>
      </c>
      <c r="E179" s="45">
        <v>111</v>
      </c>
      <c r="F179" s="45">
        <v>0</v>
      </c>
      <c r="G179" s="45">
        <v>0</v>
      </c>
      <c r="H179" s="45">
        <v>12</v>
      </c>
      <c r="I179" s="45">
        <v>6</v>
      </c>
      <c r="J179" s="85">
        <f t="shared" si="8"/>
        <v>129</v>
      </c>
      <c r="K179" s="45">
        <v>0</v>
      </c>
      <c r="L179" s="85">
        <f t="shared" si="9"/>
        <v>129</v>
      </c>
      <c r="M179" s="94" t="s">
        <v>778</v>
      </c>
      <c r="N179" s="45">
        <v>0</v>
      </c>
      <c r="O179" s="45">
        <v>0</v>
      </c>
      <c r="P179" s="45">
        <v>0</v>
      </c>
      <c r="Q179" s="45">
        <v>0</v>
      </c>
      <c r="R179" s="45">
        <v>14</v>
      </c>
      <c r="S179" s="45">
        <v>10</v>
      </c>
      <c r="T179" s="85">
        <f t="shared" si="10"/>
        <v>24</v>
      </c>
      <c r="U179" s="45">
        <v>10</v>
      </c>
      <c r="V179" s="85">
        <f t="shared" si="11"/>
        <v>34</v>
      </c>
      <c r="W179" s="94" t="s">
        <v>778</v>
      </c>
    </row>
    <row r="180" spans="1:23" ht="14.25" customHeight="1" x14ac:dyDescent="0.3">
      <c r="A180" s="84" t="s">
        <v>791</v>
      </c>
      <c r="B180" s="84" t="s">
        <v>792</v>
      </c>
      <c r="C180" s="84" t="s">
        <v>224</v>
      </c>
      <c r="D180" s="45">
        <v>0</v>
      </c>
      <c r="E180" s="45">
        <v>0</v>
      </c>
      <c r="F180" s="45">
        <v>0</v>
      </c>
      <c r="G180" s="45">
        <v>0</v>
      </c>
      <c r="H180" s="45">
        <v>0</v>
      </c>
      <c r="I180" s="45">
        <v>21</v>
      </c>
      <c r="J180" s="85">
        <f t="shared" si="8"/>
        <v>21</v>
      </c>
      <c r="K180" s="45">
        <v>0</v>
      </c>
      <c r="L180" s="85">
        <f t="shared" si="9"/>
        <v>21</v>
      </c>
      <c r="M180" s="94" t="s">
        <v>778</v>
      </c>
      <c r="N180" s="45">
        <v>11</v>
      </c>
      <c r="O180" s="45">
        <v>0</v>
      </c>
      <c r="P180" s="45">
        <v>0</v>
      </c>
      <c r="Q180" s="45">
        <v>0</v>
      </c>
      <c r="R180" s="45">
        <v>0</v>
      </c>
      <c r="S180" s="45">
        <v>0</v>
      </c>
      <c r="T180" s="85">
        <f t="shared" si="10"/>
        <v>11</v>
      </c>
      <c r="U180" s="45">
        <v>12</v>
      </c>
      <c r="V180" s="85">
        <f t="shared" si="11"/>
        <v>23</v>
      </c>
      <c r="W180" s="94" t="s">
        <v>778</v>
      </c>
    </row>
    <row r="181" spans="1:23" ht="14.25" customHeight="1" x14ac:dyDescent="0.3">
      <c r="A181" s="84" t="s">
        <v>566</v>
      </c>
      <c r="B181" s="84" t="s">
        <v>567</v>
      </c>
      <c r="C181" s="84" t="s">
        <v>227</v>
      </c>
      <c r="D181" s="45">
        <v>5</v>
      </c>
      <c r="E181" s="45">
        <v>0</v>
      </c>
      <c r="F181" s="45">
        <v>0</v>
      </c>
      <c r="G181" s="45">
        <v>0</v>
      </c>
      <c r="H181" s="45">
        <v>5</v>
      </c>
      <c r="I181" s="45">
        <v>114</v>
      </c>
      <c r="J181" s="85">
        <f t="shared" si="8"/>
        <v>124</v>
      </c>
      <c r="K181" s="45">
        <v>83</v>
      </c>
      <c r="L181" s="85">
        <f t="shared" si="9"/>
        <v>207</v>
      </c>
      <c r="M181" s="94" t="s">
        <v>57</v>
      </c>
      <c r="N181" s="45">
        <v>20</v>
      </c>
      <c r="O181" s="45">
        <v>50</v>
      </c>
      <c r="P181" s="45">
        <v>0</v>
      </c>
      <c r="Q181" s="45">
        <v>0</v>
      </c>
      <c r="R181" s="45">
        <v>47</v>
      </c>
      <c r="S181" s="45">
        <v>0</v>
      </c>
      <c r="T181" s="85">
        <f t="shared" si="10"/>
        <v>117</v>
      </c>
      <c r="U181" s="45">
        <v>0</v>
      </c>
      <c r="V181" s="85">
        <f t="shared" si="11"/>
        <v>117</v>
      </c>
      <c r="W181" s="94" t="s">
        <v>778</v>
      </c>
    </row>
    <row r="182" spans="1:23" ht="14.25" customHeight="1" x14ac:dyDescent="0.3">
      <c r="A182" s="84" t="s">
        <v>568</v>
      </c>
      <c r="B182" s="84" t="s">
        <v>569</v>
      </c>
      <c r="C182" s="84" t="s">
        <v>224</v>
      </c>
      <c r="D182" s="45">
        <v>0</v>
      </c>
      <c r="E182" s="45">
        <v>8</v>
      </c>
      <c r="F182" s="45">
        <v>0</v>
      </c>
      <c r="G182" s="45">
        <v>0</v>
      </c>
      <c r="H182" s="45">
        <v>0</v>
      </c>
      <c r="I182" s="45">
        <v>30</v>
      </c>
      <c r="J182" s="85">
        <f t="shared" si="8"/>
        <v>38</v>
      </c>
      <c r="K182" s="45">
        <v>0</v>
      </c>
      <c r="L182" s="85">
        <f t="shared" si="9"/>
        <v>38</v>
      </c>
      <c r="M182" s="94" t="s">
        <v>778</v>
      </c>
      <c r="N182" s="45">
        <v>2</v>
      </c>
      <c r="O182" s="45">
        <v>42</v>
      </c>
      <c r="P182" s="45">
        <v>0</v>
      </c>
      <c r="Q182" s="45">
        <v>0</v>
      </c>
      <c r="R182" s="45">
        <v>29</v>
      </c>
      <c r="S182" s="45">
        <v>0</v>
      </c>
      <c r="T182" s="85">
        <f t="shared" si="10"/>
        <v>73</v>
      </c>
      <c r="U182" s="45">
        <v>0</v>
      </c>
      <c r="V182" s="85">
        <f t="shared" si="11"/>
        <v>73</v>
      </c>
      <c r="W182" s="94" t="s">
        <v>778</v>
      </c>
    </row>
    <row r="183" spans="1:23" ht="14.25" customHeight="1" x14ac:dyDescent="0.3">
      <c r="A183" s="84" t="s">
        <v>793</v>
      </c>
      <c r="B183" s="84" t="s">
        <v>794</v>
      </c>
      <c r="C183" s="84" t="s">
        <v>227</v>
      </c>
      <c r="D183" s="45">
        <v>0</v>
      </c>
      <c r="E183" s="45">
        <v>0</v>
      </c>
      <c r="F183" s="45">
        <v>0</v>
      </c>
      <c r="G183" s="45">
        <v>0</v>
      </c>
      <c r="H183" s="45">
        <v>0</v>
      </c>
      <c r="I183" s="45">
        <v>40</v>
      </c>
      <c r="J183" s="85">
        <f t="shared" si="8"/>
        <v>40</v>
      </c>
      <c r="K183" s="45">
        <v>0</v>
      </c>
      <c r="L183" s="85">
        <f t="shared" si="9"/>
        <v>40</v>
      </c>
      <c r="M183" s="94" t="s">
        <v>778</v>
      </c>
      <c r="N183" s="45">
        <v>0</v>
      </c>
      <c r="O183" s="45">
        <v>0</v>
      </c>
      <c r="P183" s="45">
        <v>0</v>
      </c>
      <c r="Q183" s="45">
        <v>0</v>
      </c>
      <c r="R183" s="45">
        <v>0</v>
      </c>
      <c r="S183" s="45">
        <v>0</v>
      </c>
      <c r="T183" s="85">
        <f t="shared" si="10"/>
        <v>0</v>
      </c>
      <c r="U183" s="45">
        <v>0</v>
      </c>
      <c r="V183" s="85">
        <f t="shared" si="11"/>
        <v>0</v>
      </c>
      <c r="W183" s="94" t="s">
        <v>778</v>
      </c>
    </row>
    <row r="184" spans="1:23" ht="14.25" customHeight="1" x14ac:dyDescent="0.3">
      <c r="A184" s="84" t="s">
        <v>570</v>
      </c>
      <c r="B184" s="84" t="s">
        <v>571</v>
      </c>
      <c r="C184" s="84" t="s">
        <v>258</v>
      </c>
      <c r="D184" s="45">
        <v>96</v>
      </c>
      <c r="E184" s="45">
        <v>130</v>
      </c>
      <c r="F184" s="45">
        <v>0</v>
      </c>
      <c r="G184" s="45">
        <v>0</v>
      </c>
      <c r="H184" s="45">
        <v>24</v>
      </c>
      <c r="I184" s="45">
        <v>5</v>
      </c>
      <c r="J184" s="85">
        <f t="shared" si="8"/>
        <v>255</v>
      </c>
      <c r="K184" s="45">
        <v>196</v>
      </c>
      <c r="L184" s="85">
        <f t="shared" si="9"/>
        <v>451</v>
      </c>
      <c r="M184" s="94" t="s">
        <v>778</v>
      </c>
      <c r="N184" s="45">
        <v>18</v>
      </c>
      <c r="O184" s="45">
        <v>49</v>
      </c>
      <c r="P184" s="45">
        <v>0</v>
      </c>
      <c r="Q184" s="45">
        <v>72</v>
      </c>
      <c r="R184" s="45">
        <v>138</v>
      </c>
      <c r="S184" s="45">
        <v>24</v>
      </c>
      <c r="T184" s="85">
        <f t="shared" si="10"/>
        <v>301</v>
      </c>
      <c r="U184" s="45">
        <v>0</v>
      </c>
      <c r="V184" s="85">
        <f t="shared" si="11"/>
        <v>301</v>
      </c>
      <c r="W184" s="94" t="s">
        <v>57</v>
      </c>
    </row>
    <row r="185" spans="1:23" ht="14.25" customHeight="1" x14ac:dyDescent="0.3">
      <c r="A185" s="84" t="s">
        <v>572</v>
      </c>
      <c r="B185" s="84" t="s">
        <v>573</v>
      </c>
      <c r="C185" s="84" t="s">
        <v>253</v>
      </c>
      <c r="D185" s="45">
        <v>0</v>
      </c>
      <c r="E185" s="45">
        <v>0</v>
      </c>
      <c r="F185" s="45">
        <v>0</v>
      </c>
      <c r="G185" s="45">
        <v>0</v>
      </c>
      <c r="H185" s="45">
        <v>0</v>
      </c>
      <c r="I185" s="45">
        <v>189</v>
      </c>
      <c r="J185" s="85">
        <f t="shared" si="8"/>
        <v>189</v>
      </c>
      <c r="K185" s="45">
        <v>0</v>
      </c>
      <c r="L185" s="85">
        <f t="shared" si="9"/>
        <v>189</v>
      </c>
      <c r="M185" s="94" t="s">
        <v>778</v>
      </c>
      <c r="N185" s="45">
        <v>144</v>
      </c>
      <c r="O185" s="45">
        <v>0</v>
      </c>
      <c r="P185" s="45">
        <v>0</v>
      </c>
      <c r="Q185" s="45">
        <v>0</v>
      </c>
      <c r="R185" s="45">
        <v>5</v>
      </c>
      <c r="S185" s="45">
        <v>0</v>
      </c>
      <c r="T185" s="85">
        <f t="shared" si="10"/>
        <v>149</v>
      </c>
      <c r="U185" s="45">
        <v>0</v>
      </c>
      <c r="V185" s="85">
        <f t="shared" si="11"/>
        <v>149</v>
      </c>
      <c r="W185" s="94" t="s">
        <v>778</v>
      </c>
    </row>
    <row r="186" spans="1:23" ht="14.25" customHeight="1" x14ac:dyDescent="0.3">
      <c r="A186" s="84" t="s">
        <v>574</v>
      </c>
      <c r="B186" s="84" t="s">
        <v>575</v>
      </c>
      <c r="C186" s="84" t="s">
        <v>258</v>
      </c>
      <c r="D186" s="45">
        <v>0</v>
      </c>
      <c r="E186" s="45">
        <v>0</v>
      </c>
      <c r="F186" s="45">
        <v>0</v>
      </c>
      <c r="G186" s="45">
        <v>0</v>
      </c>
      <c r="H186" s="45">
        <v>0</v>
      </c>
      <c r="I186" s="45">
        <v>162</v>
      </c>
      <c r="J186" s="85">
        <f t="shared" si="8"/>
        <v>162</v>
      </c>
      <c r="K186" s="45">
        <v>0</v>
      </c>
      <c r="L186" s="85">
        <f t="shared" si="9"/>
        <v>162</v>
      </c>
      <c r="M186" s="94" t="s">
        <v>778</v>
      </c>
      <c r="N186" s="45">
        <v>16</v>
      </c>
      <c r="O186" s="45">
        <v>7</v>
      </c>
      <c r="P186" s="45">
        <v>0</v>
      </c>
      <c r="Q186" s="45">
        <v>0</v>
      </c>
      <c r="R186" s="45">
        <v>9</v>
      </c>
      <c r="S186" s="45">
        <v>0</v>
      </c>
      <c r="T186" s="85">
        <f t="shared" si="10"/>
        <v>32</v>
      </c>
      <c r="U186" s="45">
        <v>8</v>
      </c>
      <c r="V186" s="85">
        <f t="shared" si="11"/>
        <v>40</v>
      </c>
      <c r="W186" s="94" t="s">
        <v>778</v>
      </c>
    </row>
    <row r="187" spans="1:23" ht="14.25" customHeight="1" x14ac:dyDescent="0.3">
      <c r="A187" s="84" t="s">
        <v>576</v>
      </c>
      <c r="B187" s="84" t="s">
        <v>577</v>
      </c>
      <c r="C187" s="84" t="s">
        <v>224</v>
      </c>
      <c r="D187" s="45">
        <v>9</v>
      </c>
      <c r="E187" s="45">
        <v>0</v>
      </c>
      <c r="F187" s="45">
        <v>0</v>
      </c>
      <c r="G187" s="45">
        <v>0</v>
      </c>
      <c r="H187" s="45">
        <v>0</v>
      </c>
      <c r="I187" s="45">
        <v>0</v>
      </c>
      <c r="J187" s="85">
        <f t="shared" si="8"/>
        <v>9</v>
      </c>
      <c r="K187" s="45">
        <v>0</v>
      </c>
      <c r="L187" s="85">
        <f t="shared" si="9"/>
        <v>9</v>
      </c>
      <c r="M187" s="94" t="s">
        <v>778</v>
      </c>
      <c r="N187" s="45">
        <v>0</v>
      </c>
      <c r="O187" s="45">
        <v>10</v>
      </c>
      <c r="P187" s="45">
        <v>0</v>
      </c>
      <c r="Q187" s="45">
        <v>0</v>
      </c>
      <c r="R187" s="45">
        <v>1</v>
      </c>
      <c r="S187" s="45">
        <v>0</v>
      </c>
      <c r="T187" s="85">
        <f t="shared" si="10"/>
        <v>11</v>
      </c>
      <c r="U187" s="45">
        <v>0</v>
      </c>
      <c r="V187" s="85">
        <f t="shared" si="11"/>
        <v>11</v>
      </c>
      <c r="W187" s="94" t="s">
        <v>778</v>
      </c>
    </row>
    <row r="188" spans="1:23" ht="14.25" customHeight="1" x14ac:dyDescent="0.3">
      <c r="A188" s="84" t="s">
        <v>578</v>
      </c>
      <c r="B188" s="84" t="s">
        <v>579</v>
      </c>
      <c r="C188" s="84" t="s">
        <v>239</v>
      </c>
      <c r="D188" s="45">
        <v>0</v>
      </c>
      <c r="E188" s="45">
        <v>0</v>
      </c>
      <c r="F188" s="45">
        <v>0</v>
      </c>
      <c r="G188" s="45">
        <v>0</v>
      </c>
      <c r="H188" s="45">
        <v>0</v>
      </c>
      <c r="I188" s="45">
        <v>0</v>
      </c>
      <c r="J188" s="85">
        <f t="shared" si="8"/>
        <v>0</v>
      </c>
      <c r="K188" s="45">
        <v>8</v>
      </c>
      <c r="L188" s="85">
        <f t="shared" si="9"/>
        <v>8</v>
      </c>
      <c r="M188" s="94" t="s">
        <v>778</v>
      </c>
      <c r="N188" s="45">
        <v>209</v>
      </c>
      <c r="O188" s="45">
        <v>0</v>
      </c>
      <c r="P188" s="45">
        <v>0</v>
      </c>
      <c r="Q188" s="45">
        <v>0</v>
      </c>
      <c r="R188" s="45">
        <v>0</v>
      </c>
      <c r="S188" s="45">
        <v>0</v>
      </c>
      <c r="T188" s="85">
        <f t="shared" si="10"/>
        <v>209</v>
      </c>
      <c r="U188" s="45">
        <v>44</v>
      </c>
      <c r="V188" s="85">
        <f t="shared" si="11"/>
        <v>253</v>
      </c>
      <c r="W188" s="94" t="s">
        <v>778</v>
      </c>
    </row>
    <row r="189" spans="1:23" ht="14.25" customHeight="1" x14ac:dyDescent="0.3">
      <c r="A189" s="84" t="s">
        <v>580</v>
      </c>
      <c r="B189" s="84" t="s">
        <v>581</v>
      </c>
      <c r="C189" s="84" t="s">
        <v>253</v>
      </c>
      <c r="D189" s="45">
        <v>21</v>
      </c>
      <c r="E189" s="45">
        <v>1</v>
      </c>
      <c r="F189" s="45">
        <v>0</v>
      </c>
      <c r="G189" s="45">
        <v>1</v>
      </c>
      <c r="H189" s="45">
        <v>24</v>
      </c>
      <c r="I189" s="45">
        <v>1</v>
      </c>
      <c r="J189" s="85">
        <f t="shared" si="8"/>
        <v>48</v>
      </c>
      <c r="K189" s="45">
        <v>62</v>
      </c>
      <c r="L189" s="85">
        <f t="shared" si="9"/>
        <v>110</v>
      </c>
      <c r="M189" s="94" t="s">
        <v>57</v>
      </c>
      <c r="N189" s="45">
        <v>81</v>
      </c>
      <c r="O189" s="45">
        <v>0</v>
      </c>
      <c r="P189" s="45">
        <v>6</v>
      </c>
      <c r="Q189" s="45">
        <v>4</v>
      </c>
      <c r="R189" s="45">
        <v>27</v>
      </c>
      <c r="S189" s="45">
        <v>5</v>
      </c>
      <c r="T189" s="85">
        <f t="shared" si="10"/>
        <v>123</v>
      </c>
      <c r="U189" s="45">
        <v>53</v>
      </c>
      <c r="V189" s="85">
        <f t="shared" si="11"/>
        <v>176</v>
      </c>
      <c r="W189" s="94" t="s">
        <v>57</v>
      </c>
    </row>
    <row r="190" spans="1:23" ht="14.25" customHeight="1" x14ac:dyDescent="0.3">
      <c r="A190" s="84" t="s">
        <v>582</v>
      </c>
      <c r="B190" s="84" t="s">
        <v>583</v>
      </c>
      <c r="C190" s="84" t="s">
        <v>224</v>
      </c>
      <c r="D190" s="45">
        <v>0</v>
      </c>
      <c r="E190" s="45">
        <v>0</v>
      </c>
      <c r="F190" s="45">
        <v>0</v>
      </c>
      <c r="G190" s="45">
        <v>0</v>
      </c>
      <c r="H190" s="45">
        <v>0</v>
      </c>
      <c r="I190" s="45">
        <v>55</v>
      </c>
      <c r="J190" s="85">
        <f t="shared" si="8"/>
        <v>55</v>
      </c>
      <c r="K190" s="45">
        <v>0</v>
      </c>
      <c r="L190" s="85">
        <f t="shared" si="9"/>
        <v>55</v>
      </c>
      <c r="M190" s="94" t="s">
        <v>778</v>
      </c>
      <c r="N190" s="45">
        <v>0</v>
      </c>
      <c r="O190" s="45">
        <v>0</v>
      </c>
      <c r="P190" s="45">
        <v>0</v>
      </c>
      <c r="Q190" s="45">
        <v>55</v>
      </c>
      <c r="R190" s="45">
        <v>0</v>
      </c>
      <c r="S190" s="45">
        <v>1</v>
      </c>
      <c r="T190" s="85">
        <f t="shared" si="10"/>
        <v>56</v>
      </c>
      <c r="U190" s="45">
        <v>0</v>
      </c>
      <c r="V190" s="85">
        <f t="shared" si="11"/>
        <v>56</v>
      </c>
      <c r="W190" s="94" t="s">
        <v>57</v>
      </c>
    </row>
    <row r="191" spans="1:23" ht="14.25" customHeight="1" x14ac:dyDescent="0.3">
      <c r="A191" s="84" t="s">
        <v>584</v>
      </c>
      <c r="B191" s="84" t="s">
        <v>585</v>
      </c>
      <c r="C191" s="84" t="s">
        <v>253</v>
      </c>
      <c r="D191" s="45">
        <v>0</v>
      </c>
      <c r="E191" s="45">
        <v>25</v>
      </c>
      <c r="F191" s="45">
        <v>0</v>
      </c>
      <c r="G191" s="45">
        <v>0</v>
      </c>
      <c r="H191" s="45">
        <v>0</v>
      </c>
      <c r="I191" s="45">
        <v>5</v>
      </c>
      <c r="J191" s="85">
        <f t="shared" si="8"/>
        <v>30</v>
      </c>
      <c r="K191" s="45">
        <v>10</v>
      </c>
      <c r="L191" s="85">
        <f t="shared" si="9"/>
        <v>40</v>
      </c>
      <c r="M191" s="94" t="s">
        <v>778</v>
      </c>
      <c r="N191" s="45">
        <v>0</v>
      </c>
      <c r="O191" s="45">
        <v>0</v>
      </c>
      <c r="P191" s="45">
        <v>0</v>
      </c>
      <c r="Q191" s="45">
        <v>0</v>
      </c>
      <c r="R191" s="45">
        <v>0</v>
      </c>
      <c r="S191" s="45">
        <v>0</v>
      </c>
      <c r="T191" s="85">
        <f t="shared" si="10"/>
        <v>0</v>
      </c>
      <c r="U191" s="45">
        <v>0</v>
      </c>
      <c r="V191" s="85">
        <f t="shared" si="11"/>
        <v>0</v>
      </c>
      <c r="W191" s="94" t="s">
        <v>778</v>
      </c>
    </row>
    <row r="192" spans="1:23" ht="14.25" customHeight="1" x14ac:dyDescent="0.3">
      <c r="A192" s="84" t="s">
        <v>586</v>
      </c>
      <c r="B192" s="84" t="s">
        <v>587</v>
      </c>
      <c r="C192" s="17" t="s">
        <v>248</v>
      </c>
      <c r="D192" s="45">
        <v>71</v>
      </c>
      <c r="E192" s="45">
        <v>10</v>
      </c>
      <c r="F192" s="45">
        <v>0</v>
      </c>
      <c r="G192" s="45">
        <v>0</v>
      </c>
      <c r="H192" s="45">
        <v>29</v>
      </c>
      <c r="I192" s="45">
        <v>287</v>
      </c>
      <c r="J192" s="85">
        <f t="shared" si="8"/>
        <v>397</v>
      </c>
      <c r="K192" s="45">
        <v>24</v>
      </c>
      <c r="L192" s="85">
        <f t="shared" si="9"/>
        <v>421</v>
      </c>
      <c r="M192" s="94" t="s">
        <v>57</v>
      </c>
      <c r="N192" s="45">
        <v>103</v>
      </c>
      <c r="O192" s="45">
        <v>49</v>
      </c>
      <c r="P192" s="45">
        <v>18</v>
      </c>
      <c r="Q192" s="45">
        <v>14</v>
      </c>
      <c r="R192" s="45">
        <v>117</v>
      </c>
      <c r="S192" s="45">
        <v>0</v>
      </c>
      <c r="T192" s="85">
        <f t="shared" si="10"/>
        <v>301</v>
      </c>
      <c r="U192" s="45">
        <v>49</v>
      </c>
      <c r="V192" s="85">
        <f t="shared" si="11"/>
        <v>350</v>
      </c>
      <c r="W192" s="94" t="s">
        <v>57</v>
      </c>
    </row>
    <row r="193" spans="1:23" ht="14.25" customHeight="1" x14ac:dyDescent="0.3">
      <c r="A193" s="84" t="s">
        <v>588</v>
      </c>
      <c r="B193" s="84" t="s">
        <v>589</v>
      </c>
      <c r="C193" s="84" t="s">
        <v>236</v>
      </c>
      <c r="D193" s="45">
        <v>0</v>
      </c>
      <c r="E193" s="45">
        <v>38</v>
      </c>
      <c r="F193" s="45">
        <v>0</v>
      </c>
      <c r="G193" s="45">
        <v>0</v>
      </c>
      <c r="H193" s="45">
        <v>3</v>
      </c>
      <c r="I193" s="45">
        <v>274</v>
      </c>
      <c r="J193" s="85">
        <f t="shared" si="8"/>
        <v>315</v>
      </c>
      <c r="K193" s="45">
        <v>0</v>
      </c>
      <c r="L193" s="85">
        <f t="shared" si="9"/>
        <v>315</v>
      </c>
      <c r="M193" s="94" t="s">
        <v>57</v>
      </c>
      <c r="N193" s="45">
        <v>49</v>
      </c>
      <c r="O193" s="45">
        <v>39</v>
      </c>
      <c r="P193" s="45">
        <v>0</v>
      </c>
      <c r="Q193" s="45">
        <v>7</v>
      </c>
      <c r="R193" s="45">
        <v>18</v>
      </c>
      <c r="S193" s="45">
        <v>0</v>
      </c>
      <c r="T193" s="85">
        <f t="shared" si="10"/>
        <v>113</v>
      </c>
      <c r="U193" s="45">
        <v>1</v>
      </c>
      <c r="V193" s="85">
        <f t="shared" si="11"/>
        <v>114</v>
      </c>
      <c r="W193" s="94" t="s">
        <v>57</v>
      </c>
    </row>
    <row r="194" spans="1:23" ht="14.25" customHeight="1" x14ac:dyDescent="0.3">
      <c r="A194" s="84" t="s">
        <v>590</v>
      </c>
      <c r="B194" s="84" t="s">
        <v>591</v>
      </c>
      <c r="C194" s="84" t="s">
        <v>227</v>
      </c>
      <c r="D194" s="45">
        <v>0</v>
      </c>
      <c r="E194" s="45">
        <v>0</v>
      </c>
      <c r="F194" s="45">
        <v>0</v>
      </c>
      <c r="G194" s="45">
        <v>0</v>
      </c>
      <c r="H194" s="45">
        <v>0</v>
      </c>
      <c r="I194" s="45">
        <v>20</v>
      </c>
      <c r="J194" s="85">
        <f t="shared" si="8"/>
        <v>20</v>
      </c>
      <c r="K194" s="45">
        <v>70</v>
      </c>
      <c r="L194" s="85">
        <f t="shared" si="9"/>
        <v>90</v>
      </c>
      <c r="M194" s="94" t="s">
        <v>778</v>
      </c>
      <c r="N194" s="45">
        <v>104</v>
      </c>
      <c r="O194" s="45">
        <v>0</v>
      </c>
      <c r="P194" s="45">
        <v>0</v>
      </c>
      <c r="Q194" s="45">
        <v>0</v>
      </c>
      <c r="R194" s="45">
        <v>48</v>
      </c>
      <c r="S194" s="45">
        <v>5</v>
      </c>
      <c r="T194" s="85">
        <f t="shared" si="10"/>
        <v>157</v>
      </c>
      <c r="U194" s="45">
        <v>81</v>
      </c>
      <c r="V194" s="85">
        <f t="shared" si="11"/>
        <v>238</v>
      </c>
      <c r="W194" s="94" t="s">
        <v>778</v>
      </c>
    </row>
    <row r="195" spans="1:23" ht="14.25" customHeight="1" x14ac:dyDescent="0.3">
      <c r="A195" s="84" t="s">
        <v>592</v>
      </c>
      <c r="B195" s="84" t="s">
        <v>593</v>
      </c>
      <c r="C195" s="84" t="s">
        <v>248</v>
      </c>
      <c r="D195" s="45">
        <v>0</v>
      </c>
      <c r="E195" s="45">
        <v>6</v>
      </c>
      <c r="F195" s="45">
        <v>0</v>
      </c>
      <c r="G195" s="45">
        <v>0</v>
      </c>
      <c r="H195" s="45">
        <v>7</v>
      </c>
      <c r="I195" s="45">
        <v>285</v>
      </c>
      <c r="J195" s="85">
        <f t="shared" si="8"/>
        <v>298</v>
      </c>
      <c r="K195" s="45">
        <v>0</v>
      </c>
      <c r="L195" s="85">
        <f t="shared" si="9"/>
        <v>298</v>
      </c>
      <c r="M195" s="94" t="s">
        <v>778</v>
      </c>
      <c r="N195" s="45">
        <v>0</v>
      </c>
      <c r="O195" s="45">
        <v>37</v>
      </c>
      <c r="P195" s="45">
        <v>0</v>
      </c>
      <c r="Q195" s="45">
        <v>0</v>
      </c>
      <c r="R195" s="45">
        <v>30</v>
      </c>
      <c r="S195" s="45">
        <v>0</v>
      </c>
      <c r="T195" s="85">
        <f t="shared" si="10"/>
        <v>67</v>
      </c>
      <c r="U195" s="45">
        <v>14</v>
      </c>
      <c r="V195" s="85">
        <f t="shared" si="11"/>
        <v>81</v>
      </c>
      <c r="W195" s="94" t="s">
        <v>778</v>
      </c>
    </row>
    <row r="196" spans="1:23" ht="14.25" customHeight="1" x14ac:dyDescent="0.3">
      <c r="A196" s="84" t="s">
        <v>594</v>
      </c>
      <c r="B196" s="84" t="s">
        <v>595</v>
      </c>
      <c r="C196" s="84" t="s">
        <v>248</v>
      </c>
      <c r="D196" s="45">
        <v>8</v>
      </c>
      <c r="E196" s="45">
        <v>0</v>
      </c>
      <c r="F196" s="45">
        <v>0</v>
      </c>
      <c r="G196" s="45">
        <v>0</v>
      </c>
      <c r="H196" s="45">
        <v>7</v>
      </c>
      <c r="I196" s="45">
        <v>123</v>
      </c>
      <c r="J196" s="85">
        <f t="shared" si="8"/>
        <v>138</v>
      </c>
      <c r="K196" s="45">
        <v>0</v>
      </c>
      <c r="L196" s="85">
        <f t="shared" si="9"/>
        <v>138</v>
      </c>
      <c r="M196" s="94" t="s">
        <v>778</v>
      </c>
      <c r="N196" s="45">
        <v>20</v>
      </c>
      <c r="O196" s="45">
        <v>0</v>
      </c>
      <c r="P196" s="45">
        <v>8</v>
      </c>
      <c r="Q196" s="45">
        <v>0</v>
      </c>
      <c r="R196" s="45">
        <v>14</v>
      </c>
      <c r="S196" s="45">
        <v>0</v>
      </c>
      <c r="T196" s="85">
        <f t="shared" si="10"/>
        <v>42</v>
      </c>
      <c r="U196" s="45">
        <v>15</v>
      </c>
      <c r="V196" s="85">
        <f t="shared" si="11"/>
        <v>57</v>
      </c>
      <c r="W196" s="94" t="s">
        <v>778</v>
      </c>
    </row>
    <row r="197" spans="1:23" ht="14.25" customHeight="1" x14ac:dyDescent="0.3">
      <c r="A197" s="84" t="s">
        <v>596</v>
      </c>
      <c r="B197" s="84" t="s">
        <v>597</v>
      </c>
      <c r="C197" s="84" t="s">
        <v>227</v>
      </c>
      <c r="D197" s="45">
        <v>0</v>
      </c>
      <c r="E197" s="45">
        <v>21</v>
      </c>
      <c r="F197" s="45">
        <v>0</v>
      </c>
      <c r="G197" s="45">
        <v>0</v>
      </c>
      <c r="H197" s="45">
        <v>19</v>
      </c>
      <c r="I197" s="45">
        <v>97</v>
      </c>
      <c r="J197" s="85">
        <f t="shared" si="8"/>
        <v>137</v>
      </c>
      <c r="K197" s="45">
        <v>0</v>
      </c>
      <c r="L197" s="85">
        <f t="shared" si="9"/>
        <v>137</v>
      </c>
      <c r="M197" s="94" t="s">
        <v>778</v>
      </c>
      <c r="N197" s="45">
        <v>14</v>
      </c>
      <c r="O197" s="45">
        <v>31</v>
      </c>
      <c r="P197" s="45">
        <v>0</v>
      </c>
      <c r="Q197" s="45">
        <v>0</v>
      </c>
      <c r="R197" s="45">
        <v>45</v>
      </c>
      <c r="S197" s="45">
        <v>0</v>
      </c>
      <c r="T197" s="85">
        <f t="shared" si="10"/>
        <v>90</v>
      </c>
      <c r="U197" s="45">
        <v>0</v>
      </c>
      <c r="V197" s="85">
        <f t="shared" si="11"/>
        <v>90</v>
      </c>
      <c r="W197" s="94" t="s">
        <v>778</v>
      </c>
    </row>
    <row r="198" spans="1:23" ht="14.25" customHeight="1" x14ac:dyDescent="0.3">
      <c r="A198" s="84" t="s">
        <v>598</v>
      </c>
      <c r="B198" s="84" t="s">
        <v>599</v>
      </c>
      <c r="C198" s="84" t="s">
        <v>227</v>
      </c>
      <c r="D198" s="45">
        <v>56</v>
      </c>
      <c r="E198" s="45">
        <v>0</v>
      </c>
      <c r="F198" s="45">
        <v>0</v>
      </c>
      <c r="G198" s="45">
        <v>0</v>
      </c>
      <c r="H198" s="45">
        <v>15</v>
      </c>
      <c r="I198" s="45">
        <v>16</v>
      </c>
      <c r="J198" s="85">
        <f t="shared" si="8"/>
        <v>87</v>
      </c>
      <c r="K198" s="45">
        <v>0</v>
      </c>
      <c r="L198" s="85">
        <f t="shared" si="9"/>
        <v>87</v>
      </c>
      <c r="M198" s="94" t="s">
        <v>57</v>
      </c>
      <c r="N198" s="45">
        <v>36</v>
      </c>
      <c r="O198" s="45">
        <v>3</v>
      </c>
      <c r="P198" s="45">
        <v>0</v>
      </c>
      <c r="Q198" s="45">
        <v>2</v>
      </c>
      <c r="R198" s="45">
        <v>25</v>
      </c>
      <c r="S198" s="45">
        <v>0</v>
      </c>
      <c r="T198" s="85">
        <f t="shared" si="10"/>
        <v>66</v>
      </c>
      <c r="U198" s="45">
        <v>6</v>
      </c>
      <c r="V198" s="85">
        <f t="shared" si="11"/>
        <v>72</v>
      </c>
      <c r="W198" s="94" t="s">
        <v>57</v>
      </c>
    </row>
    <row r="199" spans="1:23" ht="14.25" customHeight="1" x14ac:dyDescent="0.3">
      <c r="A199" s="84" t="s">
        <v>600</v>
      </c>
      <c r="B199" s="84" t="s">
        <v>601</v>
      </c>
      <c r="C199" s="84" t="s">
        <v>236</v>
      </c>
      <c r="D199" s="45">
        <v>0</v>
      </c>
      <c r="E199" s="45">
        <v>2</v>
      </c>
      <c r="F199" s="45">
        <v>0</v>
      </c>
      <c r="G199" s="45">
        <v>0</v>
      </c>
      <c r="H199" s="45">
        <v>0</v>
      </c>
      <c r="I199" s="45">
        <v>53</v>
      </c>
      <c r="J199" s="85">
        <f t="shared" si="8"/>
        <v>55</v>
      </c>
      <c r="K199" s="45">
        <v>0</v>
      </c>
      <c r="L199" s="85">
        <f t="shared" si="9"/>
        <v>55</v>
      </c>
      <c r="M199" s="94" t="s">
        <v>778</v>
      </c>
      <c r="N199" s="45">
        <v>25</v>
      </c>
      <c r="O199" s="45">
        <v>63</v>
      </c>
      <c r="P199" s="45">
        <v>14</v>
      </c>
      <c r="Q199" s="45">
        <v>0</v>
      </c>
      <c r="R199" s="45">
        <v>46</v>
      </c>
      <c r="S199" s="45">
        <v>2</v>
      </c>
      <c r="T199" s="85">
        <f t="shared" si="10"/>
        <v>150</v>
      </c>
      <c r="U199" s="45">
        <v>30</v>
      </c>
      <c r="V199" s="85">
        <f t="shared" si="11"/>
        <v>180</v>
      </c>
      <c r="W199" s="94" t="s">
        <v>778</v>
      </c>
    </row>
    <row r="200" spans="1:23" ht="14.25" customHeight="1" x14ac:dyDescent="0.3">
      <c r="A200" s="84" t="s">
        <v>602</v>
      </c>
      <c r="B200" s="84" t="s">
        <v>603</v>
      </c>
      <c r="C200" s="84" t="s">
        <v>224</v>
      </c>
      <c r="D200" s="45">
        <v>0</v>
      </c>
      <c r="E200" s="45">
        <v>2</v>
      </c>
      <c r="F200" s="45">
        <v>0</v>
      </c>
      <c r="G200" s="45">
        <v>0</v>
      </c>
      <c r="H200" s="45">
        <v>0</v>
      </c>
      <c r="I200" s="45">
        <v>20</v>
      </c>
      <c r="J200" s="85">
        <f t="shared" si="8"/>
        <v>22</v>
      </c>
      <c r="K200" s="45">
        <v>0</v>
      </c>
      <c r="L200" s="85">
        <f t="shared" si="9"/>
        <v>22</v>
      </c>
      <c r="M200" s="94" t="s">
        <v>778</v>
      </c>
      <c r="N200" s="45">
        <v>0</v>
      </c>
      <c r="O200" s="45">
        <v>3</v>
      </c>
      <c r="P200" s="45">
        <v>0</v>
      </c>
      <c r="Q200" s="45">
        <v>0</v>
      </c>
      <c r="R200" s="45">
        <v>12</v>
      </c>
      <c r="S200" s="45">
        <v>0</v>
      </c>
      <c r="T200" s="85">
        <f t="shared" si="10"/>
        <v>15</v>
      </c>
      <c r="U200" s="45">
        <v>0</v>
      </c>
      <c r="V200" s="85">
        <f t="shared" si="11"/>
        <v>15</v>
      </c>
      <c r="W200" s="94" t="s">
        <v>778</v>
      </c>
    </row>
    <row r="201" spans="1:23" ht="14.25" customHeight="1" x14ac:dyDescent="0.3">
      <c r="A201" s="84" t="s">
        <v>604</v>
      </c>
      <c r="B201" s="84" t="s">
        <v>605</v>
      </c>
      <c r="C201" s="84" t="s">
        <v>258</v>
      </c>
      <c r="D201" s="45">
        <v>81</v>
      </c>
      <c r="E201" s="45">
        <v>0</v>
      </c>
      <c r="F201" s="45">
        <v>0</v>
      </c>
      <c r="G201" s="45">
        <v>0</v>
      </c>
      <c r="H201" s="45">
        <v>5</v>
      </c>
      <c r="I201" s="45">
        <v>116</v>
      </c>
      <c r="J201" s="85">
        <f t="shared" si="8"/>
        <v>202</v>
      </c>
      <c r="K201" s="45">
        <v>0</v>
      </c>
      <c r="L201" s="85">
        <f t="shared" si="9"/>
        <v>202</v>
      </c>
      <c r="M201" s="94" t="s">
        <v>778</v>
      </c>
      <c r="N201" s="45">
        <v>31</v>
      </c>
      <c r="O201" s="45">
        <v>0</v>
      </c>
      <c r="P201" s="45">
        <v>8</v>
      </c>
      <c r="Q201" s="45">
        <v>6</v>
      </c>
      <c r="R201" s="45">
        <v>56</v>
      </c>
      <c r="S201" s="45">
        <v>0</v>
      </c>
      <c r="T201" s="85">
        <f t="shared" si="10"/>
        <v>101</v>
      </c>
      <c r="U201" s="45">
        <v>153</v>
      </c>
      <c r="V201" s="85">
        <f t="shared" si="11"/>
        <v>254</v>
      </c>
      <c r="W201" s="94" t="s">
        <v>57</v>
      </c>
    </row>
    <row r="202" spans="1:23" ht="14.25" customHeight="1" x14ac:dyDescent="0.3">
      <c r="A202" s="84" t="s">
        <v>606</v>
      </c>
      <c r="B202" s="84" t="s">
        <v>607</v>
      </c>
      <c r="C202" s="84" t="s">
        <v>253</v>
      </c>
      <c r="D202" s="45">
        <v>4</v>
      </c>
      <c r="E202" s="45">
        <v>6</v>
      </c>
      <c r="F202" s="45">
        <v>0</v>
      </c>
      <c r="G202" s="45">
        <v>0</v>
      </c>
      <c r="H202" s="45">
        <v>10</v>
      </c>
      <c r="I202" s="45">
        <v>4</v>
      </c>
      <c r="J202" s="85">
        <f t="shared" si="8"/>
        <v>24</v>
      </c>
      <c r="K202" s="45">
        <v>0</v>
      </c>
      <c r="L202" s="85">
        <f t="shared" si="9"/>
        <v>24</v>
      </c>
      <c r="M202" s="94" t="s">
        <v>778</v>
      </c>
      <c r="N202" s="45">
        <v>4</v>
      </c>
      <c r="O202" s="45">
        <v>6</v>
      </c>
      <c r="P202" s="45">
        <v>0</v>
      </c>
      <c r="Q202" s="45">
        <v>0</v>
      </c>
      <c r="R202" s="45">
        <v>14</v>
      </c>
      <c r="S202" s="45">
        <v>0</v>
      </c>
      <c r="T202" s="85">
        <f t="shared" si="10"/>
        <v>24</v>
      </c>
      <c r="U202" s="45">
        <v>16</v>
      </c>
      <c r="V202" s="85">
        <f t="shared" si="11"/>
        <v>40</v>
      </c>
      <c r="W202" s="94" t="s">
        <v>778</v>
      </c>
    </row>
    <row r="203" spans="1:23" ht="14.25" customHeight="1" x14ac:dyDescent="0.3">
      <c r="A203" s="84" t="s">
        <v>608</v>
      </c>
      <c r="B203" s="84" t="s">
        <v>609</v>
      </c>
      <c r="C203" s="84" t="s">
        <v>343</v>
      </c>
      <c r="D203" s="45">
        <v>12</v>
      </c>
      <c r="E203" s="45">
        <v>0</v>
      </c>
      <c r="F203" s="45">
        <v>0</v>
      </c>
      <c r="G203" s="45">
        <v>0</v>
      </c>
      <c r="H203" s="45">
        <v>0</v>
      </c>
      <c r="I203" s="45">
        <v>23</v>
      </c>
      <c r="J203" s="85">
        <f t="shared" si="8"/>
        <v>35</v>
      </c>
      <c r="K203" s="45">
        <v>0</v>
      </c>
      <c r="L203" s="85">
        <f t="shared" si="9"/>
        <v>35</v>
      </c>
      <c r="M203" s="94" t="s">
        <v>778</v>
      </c>
      <c r="N203" s="45">
        <v>110</v>
      </c>
      <c r="O203" s="45">
        <v>0</v>
      </c>
      <c r="P203" s="45">
        <v>0</v>
      </c>
      <c r="Q203" s="45">
        <v>0</v>
      </c>
      <c r="R203" s="45">
        <v>2</v>
      </c>
      <c r="S203" s="45">
        <v>5</v>
      </c>
      <c r="T203" s="85">
        <f t="shared" si="10"/>
        <v>117</v>
      </c>
      <c r="U203" s="45">
        <v>0</v>
      </c>
      <c r="V203" s="85">
        <f t="shared" si="11"/>
        <v>117</v>
      </c>
      <c r="W203" s="94" t="s">
        <v>778</v>
      </c>
    </row>
    <row r="204" spans="1:23" ht="14.25" customHeight="1" x14ac:dyDescent="0.3">
      <c r="A204" s="84" t="s">
        <v>610</v>
      </c>
      <c r="B204" s="84" t="s">
        <v>611</v>
      </c>
      <c r="C204" s="84" t="s">
        <v>224</v>
      </c>
      <c r="D204" s="45">
        <v>0</v>
      </c>
      <c r="E204" s="45">
        <v>0</v>
      </c>
      <c r="F204" s="45">
        <v>0</v>
      </c>
      <c r="G204" s="45">
        <v>0</v>
      </c>
      <c r="H204" s="45">
        <v>0</v>
      </c>
      <c r="I204" s="45">
        <v>25</v>
      </c>
      <c r="J204" s="85">
        <f t="shared" ref="J204:J264" si="12">SUM(D204:I204)</f>
        <v>25</v>
      </c>
      <c r="K204" s="45">
        <v>121</v>
      </c>
      <c r="L204" s="85">
        <f t="shared" ref="L204:L264" si="13">SUM(J204:K204)</f>
        <v>146</v>
      </c>
      <c r="M204" s="94" t="s">
        <v>778</v>
      </c>
      <c r="N204" s="45">
        <v>0</v>
      </c>
      <c r="O204" s="45">
        <v>42</v>
      </c>
      <c r="P204" s="45">
        <v>0</v>
      </c>
      <c r="Q204" s="45">
        <v>0</v>
      </c>
      <c r="R204" s="45">
        <v>1</v>
      </c>
      <c r="S204" s="45">
        <v>0</v>
      </c>
      <c r="T204" s="85">
        <f t="shared" ref="T204:T264" si="14">SUM(N204:S204)</f>
        <v>43</v>
      </c>
      <c r="U204" s="45">
        <v>0</v>
      </c>
      <c r="V204" s="85">
        <f t="shared" ref="V204:V264" si="15">SUM(T204:U204)</f>
        <v>43</v>
      </c>
      <c r="W204" s="94" t="s">
        <v>778</v>
      </c>
    </row>
    <row r="205" spans="1:23" ht="14.25" customHeight="1" x14ac:dyDescent="0.3">
      <c r="A205" s="84" t="s">
        <v>612</v>
      </c>
      <c r="B205" s="84" t="s">
        <v>613</v>
      </c>
      <c r="C205" s="84" t="s">
        <v>236</v>
      </c>
      <c r="D205" s="45">
        <v>0</v>
      </c>
      <c r="E205" s="45">
        <v>41</v>
      </c>
      <c r="F205" s="45">
        <v>0</v>
      </c>
      <c r="G205" s="45">
        <v>0</v>
      </c>
      <c r="H205" s="45">
        <v>24</v>
      </c>
      <c r="I205" s="45">
        <v>0</v>
      </c>
      <c r="J205" s="85">
        <f t="shared" si="12"/>
        <v>65</v>
      </c>
      <c r="K205" s="45">
        <v>12</v>
      </c>
      <c r="L205" s="85">
        <f t="shared" si="13"/>
        <v>77</v>
      </c>
      <c r="M205" s="94" t="s">
        <v>778</v>
      </c>
      <c r="N205" s="45">
        <v>0</v>
      </c>
      <c r="O205" s="45">
        <v>0</v>
      </c>
      <c r="P205" s="45">
        <v>0</v>
      </c>
      <c r="Q205" s="45">
        <v>0</v>
      </c>
      <c r="R205" s="45">
        <v>0</v>
      </c>
      <c r="S205" s="45">
        <v>0</v>
      </c>
      <c r="T205" s="85">
        <f t="shared" si="14"/>
        <v>0</v>
      </c>
      <c r="U205" s="45">
        <v>0</v>
      </c>
      <c r="V205" s="85">
        <f t="shared" si="15"/>
        <v>0</v>
      </c>
      <c r="W205" s="94" t="s">
        <v>778</v>
      </c>
    </row>
    <row r="206" spans="1:23" ht="14.25" customHeight="1" x14ac:dyDescent="0.3">
      <c r="A206" s="84" t="s">
        <v>614</v>
      </c>
      <c r="B206" s="84" t="s">
        <v>615</v>
      </c>
      <c r="C206" s="84" t="s">
        <v>236</v>
      </c>
      <c r="D206" s="45">
        <v>0</v>
      </c>
      <c r="E206" s="45">
        <v>25</v>
      </c>
      <c r="F206" s="45">
        <v>0</v>
      </c>
      <c r="G206" s="45">
        <v>0</v>
      </c>
      <c r="H206" s="45">
        <v>0</v>
      </c>
      <c r="I206" s="45">
        <v>0</v>
      </c>
      <c r="J206" s="85">
        <f t="shared" si="12"/>
        <v>25</v>
      </c>
      <c r="K206" s="45">
        <v>0</v>
      </c>
      <c r="L206" s="85">
        <f t="shared" si="13"/>
        <v>25</v>
      </c>
      <c r="M206" s="94" t="s">
        <v>778</v>
      </c>
      <c r="N206" s="45">
        <v>0</v>
      </c>
      <c r="O206" s="45">
        <v>0</v>
      </c>
      <c r="P206" s="45">
        <v>0</v>
      </c>
      <c r="Q206" s="45">
        <v>0</v>
      </c>
      <c r="R206" s="45">
        <v>3</v>
      </c>
      <c r="S206" s="45">
        <v>0</v>
      </c>
      <c r="T206" s="85">
        <f t="shared" si="14"/>
        <v>3</v>
      </c>
      <c r="U206" s="45">
        <v>2</v>
      </c>
      <c r="V206" s="85">
        <f t="shared" si="15"/>
        <v>5</v>
      </c>
      <c r="W206" s="94" t="s">
        <v>778</v>
      </c>
    </row>
    <row r="207" spans="1:23" ht="14.25" customHeight="1" x14ac:dyDescent="0.3">
      <c r="A207" s="84" t="s">
        <v>616</v>
      </c>
      <c r="B207" s="84" t="s">
        <v>617</v>
      </c>
      <c r="C207" s="84" t="s">
        <v>258</v>
      </c>
      <c r="D207" s="45">
        <v>28</v>
      </c>
      <c r="E207" s="45">
        <v>0</v>
      </c>
      <c r="F207" s="45">
        <v>0</v>
      </c>
      <c r="G207" s="45">
        <v>0</v>
      </c>
      <c r="H207" s="45">
        <v>0</v>
      </c>
      <c r="I207" s="45">
        <v>238</v>
      </c>
      <c r="J207" s="85">
        <f t="shared" si="12"/>
        <v>266</v>
      </c>
      <c r="K207" s="45">
        <v>0</v>
      </c>
      <c r="L207" s="85">
        <f t="shared" si="13"/>
        <v>266</v>
      </c>
      <c r="M207" s="94" t="s">
        <v>57</v>
      </c>
      <c r="N207" s="45">
        <v>39</v>
      </c>
      <c r="O207" s="45">
        <v>0</v>
      </c>
      <c r="P207" s="45">
        <v>0</v>
      </c>
      <c r="Q207" s="45">
        <v>0</v>
      </c>
      <c r="R207" s="45">
        <v>31</v>
      </c>
      <c r="S207" s="45">
        <v>0</v>
      </c>
      <c r="T207" s="85">
        <f t="shared" si="14"/>
        <v>70</v>
      </c>
      <c r="U207" s="45">
        <v>19</v>
      </c>
      <c r="V207" s="85">
        <f t="shared" si="15"/>
        <v>89</v>
      </c>
      <c r="W207" s="94" t="s">
        <v>778</v>
      </c>
    </row>
    <row r="208" spans="1:23" ht="14.25" customHeight="1" x14ac:dyDescent="0.3">
      <c r="A208" s="84" t="s">
        <v>618</v>
      </c>
      <c r="B208" s="84" t="s">
        <v>619</v>
      </c>
      <c r="C208" s="84" t="s">
        <v>253</v>
      </c>
      <c r="D208" s="45">
        <v>0</v>
      </c>
      <c r="E208" s="45">
        <v>0</v>
      </c>
      <c r="F208" s="45">
        <v>0</v>
      </c>
      <c r="G208" s="45">
        <v>0</v>
      </c>
      <c r="H208" s="45">
        <v>0</v>
      </c>
      <c r="I208" s="45">
        <v>70</v>
      </c>
      <c r="J208" s="85">
        <f t="shared" si="12"/>
        <v>70</v>
      </c>
      <c r="K208" s="45">
        <v>0</v>
      </c>
      <c r="L208" s="85">
        <f t="shared" si="13"/>
        <v>70</v>
      </c>
      <c r="M208" s="94" t="s">
        <v>778</v>
      </c>
      <c r="N208" s="45">
        <v>26</v>
      </c>
      <c r="O208" s="45">
        <v>0</v>
      </c>
      <c r="P208" s="45">
        <v>0</v>
      </c>
      <c r="Q208" s="45">
        <v>0</v>
      </c>
      <c r="R208" s="45">
        <v>24</v>
      </c>
      <c r="S208" s="45">
        <v>0</v>
      </c>
      <c r="T208" s="85">
        <f t="shared" si="14"/>
        <v>50</v>
      </c>
      <c r="U208" s="45">
        <v>0</v>
      </c>
      <c r="V208" s="85">
        <f t="shared" si="15"/>
        <v>50</v>
      </c>
      <c r="W208" s="94" t="s">
        <v>778</v>
      </c>
    </row>
    <row r="209" spans="1:23" ht="14.25" customHeight="1" x14ac:dyDescent="0.3">
      <c r="A209" s="84" t="s">
        <v>620</v>
      </c>
      <c r="B209" s="84" t="s">
        <v>621</v>
      </c>
      <c r="C209" s="84" t="s">
        <v>253</v>
      </c>
      <c r="D209" s="45">
        <v>0</v>
      </c>
      <c r="E209" s="45">
        <v>0</v>
      </c>
      <c r="F209" s="45">
        <v>0</v>
      </c>
      <c r="G209" s="45">
        <v>0</v>
      </c>
      <c r="H209" s="45">
        <v>0</v>
      </c>
      <c r="I209" s="45">
        <v>0</v>
      </c>
      <c r="J209" s="85">
        <f t="shared" si="12"/>
        <v>0</v>
      </c>
      <c r="K209" s="45">
        <v>0</v>
      </c>
      <c r="L209" s="85">
        <f t="shared" si="13"/>
        <v>0</v>
      </c>
      <c r="M209" s="94" t="s">
        <v>778</v>
      </c>
      <c r="N209" s="45">
        <v>0</v>
      </c>
      <c r="O209" s="45">
        <v>0</v>
      </c>
      <c r="P209" s="45">
        <v>0</v>
      </c>
      <c r="Q209" s="45">
        <v>0</v>
      </c>
      <c r="R209" s="45">
        <v>3</v>
      </c>
      <c r="S209" s="45">
        <v>0</v>
      </c>
      <c r="T209" s="85">
        <f t="shared" si="14"/>
        <v>3</v>
      </c>
      <c r="U209" s="45">
        <v>0</v>
      </c>
      <c r="V209" s="85">
        <f t="shared" si="15"/>
        <v>3</v>
      </c>
      <c r="W209" s="94" t="s">
        <v>778</v>
      </c>
    </row>
    <row r="210" spans="1:23" ht="14.25" customHeight="1" x14ac:dyDescent="0.3">
      <c r="A210" s="84" t="s">
        <v>622</v>
      </c>
      <c r="B210" s="84" t="s">
        <v>623</v>
      </c>
      <c r="C210" s="84" t="s">
        <v>258</v>
      </c>
      <c r="D210" s="45">
        <v>0</v>
      </c>
      <c r="E210" s="45">
        <v>35</v>
      </c>
      <c r="F210" s="45">
        <v>0</v>
      </c>
      <c r="G210" s="45">
        <v>0</v>
      </c>
      <c r="H210" s="45">
        <v>82</v>
      </c>
      <c r="I210" s="45">
        <v>138</v>
      </c>
      <c r="J210" s="85">
        <f t="shared" si="12"/>
        <v>255</v>
      </c>
      <c r="K210" s="45">
        <v>0</v>
      </c>
      <c r="L210" s="85">
        <f t="shared" si="13"/>
        <v>255</v>
      </c>
      <c r="M210" s="94" t="s">
        <v>57</v>
      </c>
      <c r="N210" s="45">
        <v>2</v>
      </c>
      <c r="O210" s="45">
        <v>20</v>
      </c>
      <c r="P210" s="45">
        <v>0</v>
      </c>
      <c r="Q210" s="45">
        <v>0</v>
      </c>
      <c r="R210" s="45">
        <v>91</v>
      </c>
      <c r="S210" s="45">
        <v>0</v>
      </c>
      <c r="T210" s="85">
        <f t="shared" si="14"/>
        <v>113</v>
      </c>
      <c r="U210" s="45">
        <v>0</v>
      </c>
      <c r="V210" s="85">
        <f t="shared" si="15"/>
        <v>113</v>
      </c>
      <c r="W210" s="94" t="s">
        <v>778</v>
      </c>
    </row>
    <row r="211" spans="1:23" ht="14.25" customHeight="1" x14ac:dyDescent="0.3">
      <c r="A211" s="84" t="s">
        <v>624</v>
      </c>
      <c r="B211" s="84" t="s">
        <v>625</v>
      </c>
      <c r="C211" s="84" t="s">
        <v>343</v>
      </c>
      <c r="D211" s="45">
        <v>4</v>
      </c>
      <c r="E211" s="45">
        <v>26</v>
      </c>
      <c r="F211" s="45">
        <v>0</v>
      </c>
      <c r="G211" s="45">
        <v>3</v>
      </c>
      <c r="H211" s="45">
        <v>20</v>
      </c>
      <c r="I211" s="45">
        <v>18</v>
      </c>
      <c r="J211" s="85">
        <f t="shared" si="12"/>
        <v>71</v>
      </c>
      <c r="K211" s="45">
        <v>0</v>
      </c>
      <c r="L211" s="85">
        <f t="shared" si="13"/>
        <v>71</v>
      </c>
      <c r="M211" s="94" t="s">
        <v>57</v>
      </c>
      <c r="N211" s="45">
        <v>36</v>
      </c>
      <c r="O211" s="45">
        <v>9</v>
      </c>
      <c r="P211" s="45">
        <v>0</v>
      </c>
      <c r="Q211" s="45">
        <v>3</v>
      </c>
      <c r="R211" s="45">
        <v>59</v>
      </c>
      <c r="S211" s="45">
        <v>5</v>
      </c>
      <c r="T211" s="85">
        <f t="shared" si="14"/>
        <v>112</v>
      </c>
      <c r="U211" s="45">
        <v>12</v>
      </c>
      <c r="V211" s="85">
        <f t="shared" si="15"/>
        <v>124</v>
      </c>
      <c r="W211" s="94" t="s">
        <v>57</v>
      </c>
    </row>
    <row r="212" spans="1:23" ht="14.25" customHeight="1" x14ac:dyDescent="0.3">
      <c r="A212" s="84" t="s">
        <v>626</v>
      </c>
      <c r="B212" s="84" t="s">
        <v>627</v>
      </c>
      <c r="C212" s="84" t="s">
        <v>253</v>
      </c>
      <c r="D212" s="45">
        <v>0</v>
      </c>
      <c r="E212" s="45">
        <v>0</v>
      </c>
      <c r="F212" s="45">
        <v>0</v>
      </c>
      <c r="G212" s="45">
        <v>0</v>
      </c>
      <c r="H212" s="45">
        <v>5</v>
      </c>
      <c r="I212" s="45">
        <v>43</v>
      </c>
      <c r="J212" s="85">
        <f t="shared" si="12"/>
        <v>48</v>
      </c>
      <c r="K212" s="45">
        <v>0</v>
      </c>
      <c r="L212" s="85">
        <f t="shared" si="13"/>
        <v>48</v>
      </c>
      <c r="M212" s="94" t="s">
        <v>778</v>
      </c>
      <c r="N212" s="45">
        <v>49</v>
      </c>
      <c r="O212" s="45">
        <v>0</v>
      </c>
      <c r="P212" s="45">
        <v>0</v>
      </c>
      <c r="Q212" s="45">
        <v>0</v>
      </c>
      <c r="R212" s="45">
        <v>13</v>
      </c>
      <c r="S212" s="45">
        <v>18</v>
      </c>
      <c r="T212" s="85">
        <f t="shared" si="14"/>
        <v>80</v>
      </c>
      <c r="U212" s="45">
        <v>0</v>
      </c>
      <c r="V212" s="85">
        <f t="shared" si="15"/>
        <v>80</v>
      </c>
      <c r="W212" s="94" t="s">
        <v>778</v>
      </c>
    </row>
    <row r="213" spans="1:23" ht="14.25" customHeight="1" x14ac:dyDescent="0.3">
      <c r="A213" s="84" t="s">
        <v>628</v>
      </c>
      <c r="B213" s="84" t="s">
        <v>629</v>
      </c>
      <c r="C213" s="84" t="s">
        <v>253</v>
      </c>
      <c r="D213" s="45">
        <v>51</v>
      </c>
      <c r="E213" s="45">
        <v>19</v>
      </c>
      <c r="F213" s="45">
        <v>0</v>
      </c>
      <c r="G213" s="45">
        <v>0</v>
      </c>
      <c r="H213" s="45">
        <v>60</v>
      </c>
      <c r="I213" s="45">
        <v>151</v>
      </c>
      <c r="J213" s="85">
        <f t="shared" si="12"/>
        <v>281</v>
      </c>
      <c r="K213" s="45">
        <v>129</v>
      </c>
      <c r="L213" s="85">
        <f t="shared" si="13"/>
        <v>410</v>
      </c>
      <c r="M213" s="94" t="s">
        <v>778</v>
      </c>
      <c r="N213" s="45">
        <v>4</v>
      </c>
      <c r="O213" s="45">
        <v>46</v>
      </c>
      <c r="P213" s="45">
        <v>0</v>
      </c>
      <c r="Q213" s="45">
        <v>0</v>
      </c>
      <c r="R213" s="45">
        <v>38</v>
      </c>
      <c r="S213" s="45">
        <v>0</v>
      </c>
      <c r="T213" s="85">
        <f t="shared" si="14"/>
        <v>88</v>
      </c>
      <c r="U213" s="45">
        <v>12</v>
      </c>
      <c r="V213" s="85">
        <f t="shared" si="15"/>
        <v>100</v>
      </c>
      <c r="W213" s="94" t="s">
        <v>778</v>
      </c>
    </row>
    <row r="214" spans="1:23" ht="14.25" customHeight="1" x14ac:dyDescent="0.3">
      <c r="A214" s="84" t="s">
        <v>630</v>
      </c>
      <c r="B214" s="84" t="s">
        <v>631</v>
      </c>
      <c r="C214" s="84" t="s">
        <v>248</v>
      </c>
      <c r="D214" s="45">
        <v>0</v>
      </c>
      <c r="E214" s="45">
        <v>0</v>
      </c>
      <c r="F214" s="45">
        <v>0</v>
      </c>
      <c r="G214" s="45">
        <v>0</v>
      </c>
      <c r="H214" s="45">
        <v>11</v>
      </c>
      <c r="I214" s="45">
        <v>91</v>
      </c>
      <c r="J214" s="85">
        <f t="shared" si="12"/>
        <v>102</v>
      </c>
      <c r="K214" s="45">
        <v>0</v>
      </c>
      <c r="L214" s="85">
        <f t="shared" si="13"/>
        <v>102</v>
      </c>
      <c r="M214" s="94" t="s">
        <v>57</v>
      </c>
      <c r="N214" s="45">
        <v>0</v>
      </c>
      <c r="O214" s="45">
        <v>6</v>
      </c>
      <c r="P214" s="45">
        <v>0</v>
      </c>
      <c r="Q214" s="45">
        <v>0</v>
      </c>
      <c r="R214" s="45">
        <v>61</v>
      </c>
      <c r="S214" s="45">
        <v>0</v>
      </c>
      <c r="T214" s="85">
        <f t="shared" si="14"/>
        <v>67</v>
      </c>
      <c r="U214" s="45">
        <v>65</v>
      </c>
      <c r="V214" s="85">
        <f t="shared" si="15"/>
        <v>132</v>
      </c>
      <c r="W214" s="94" t="s">
        <v>57</v>
      </c>
    </row>
    <row r="215" spans="1:23" ht="14.25" customHeight="1" x14ac:dyDescent="0.3">
      <c r="A215" s="84" t="s">
        <v>632</v>
      </c>
      <c r="B215" s="84" t="s">
        <v>633</v>
      </c>
      <c r="C215" s="84" t="s">
        <v>343</v>
      </c>
      <c r="D215" s="45">
        <v>84</v>
      </c>
      <c r="E215" s="45">
        <v>0</v>
      </c>
      <c r="F215" s="45">
        <v>0</v>
      </c>
      <c r="G215" s="45">
        <v>30</v>
      </c>
      <c r="H215" s="45">
        <v>21</v>
      </c>
      <c r="I215" s="45">
        <v>15</v>
      </c>
      <c r="J215" s="85">
        <f t="shared" si="12"/>
        <v>150</v>
      </c>
      <c r="K215" s="45">
        <v>69</v>
      </c>
      <c r="L215" s="85">
        <f t="shared" si="13"/>
        <v>219</v>
      </c>
      <c r="M215" s="94" t="s">
        <v>57</v>
      </c>
      <c r="N215" s="45">
        <v>87</v>
      </c>
      <c r="O215" s="45">
        <v>0</v>
      </c>
      <c r="P215" s="45">
        <v>0</v>
      </c>
      <c r="Q215" s="45">
        <v>83</v>
      </c>
      <c r="R215" s="45">
        <v>26</v>
      </c>
      <c r="S215" s="45">
        <v>0</v>
      </c>
      <c r="T215" s="85">
        <f t="shared" si="14"/>
        <v>196</v>
      </c>
      <c r="U215" s="45">
        <v>66</v>
      </c>
      <c r="V215" s="85">
        <f t="shared" si="15"/>
        <v>262</v>
      </c>
      <c r="W215" s="94" t="s">
        <v>57</v>
      </c>
    </row>
    <row r="216" spans="1:23" ht="14.25" customHeight="1" x14ac:dyDescent="0.3">
      <c r="A216" s="84" t="s">
        <v>305</v>
      </c>
      <c r="B216" s="84" t="s">
        <v>306</v>
      </c>
      <c r="C216" s="84" t="s">
        <v>224</v>
      </c>
      <c r="D216" s="45">
        <v>0</v>
      </c>
      <c r="E216" s="45">
        <v>0</v>
      </c>
      <c r="F216" s="45">
        <v>0</v>
      </c>
      <c r="G216" s="45">
        <v>0</v>
      </c>
      <c r="H216" s="45">
        <v>0</v>
      </c>
      <c r="I216" s="45">
        <v>60</v>
      </c>
      <c r="J216" s="85">
        <f t="shared" si="12"/>
        <v>60</v>
      </c>
      <c r="K216" s="45">
        <v>0</v>
      </c>
      <c r="L216" s="85">
        <f t="shared" si="13"/>
        <v>60</v>
      </c>
      <c r="M216" s="94" t="s">
        <v>778</v>
      </c>
      <c r="N216" s="45">
        <v>0</v>
      </c>
      <c r="O216" s="45">
        <v>0</v>
      </c>
      <c r="P216" s="45">
        <v>0</v>
      </c>
      <c r="Q216" s="45">
        <v>0</v>
      </c>
      <c r="R216" s="45">
        <v>0</v>
      </c>
      <c r="S216" s="45">
        <v>0</v>
      </c>
      <c r="T216" s="85">
        <f t="shared" si="14"/>
        <v>0</v>
      </c>
      <c r="U216" s="45">
        <v>0</v>
      </c>
      <c r="V216" s="85">
        <f t="shared" si="15"/>
        <v>0</v>
      </c>
      <c r="W216" s="94" t="s">
        <v>778</v>
      </c>
    </row>
    <row r="217" spans="1:23" ht="14.25" customHeight="1" x14ac:dyDescent="0.3">
      <c r="A217" s="84" t="s">
        <v>634</v>
      </c>
      <c r="B217" s="84" t="s">
        <v>635</v>
      </c>
      <c r="C217" s="84" t="s">
        <v>224</v>
      </c>
      <c r="D217" s="45">
        <v>0</v>
      </c>
      <c r="E217" s="45">
        <v>0</v>
      </c>
      <c r="F217" s="45">
        <v>0</v>
      </c>
      <c r="G217" s="45">
        <v>0</v>
      </c>
      <c r="H217" s="45">
        <v>0</v>
      </c>
      <c r="I217" s="45">
        <v>77</v>
      </c>
      <c r="J217" s="85">
        <f t="shared" si="12"/>
        <v>77</v>
      </c>
      <c r="K217" s="45">
        <v>0</v>
      </c>
      <c r="L217" s="85">
        <f t="shared" si="13"/>
        <v>77</v>
      </c>
      <c r="M217" s="94" t="s">
        <v>57</v>
      </c>
      <c r="N217" s="45">
        <v>0</v>
      </c>
      <c r="O217" s="45">
        <v>22</v>
      </c>
      <c r="P217" s="45">
        <v>0</v>
      </c>
      <c r="Q217" s="45">
        <v>0</v>
      </c>
      <c r="R217" s="45">
        <v>129</v>
      </c>
      <c r="S217" s="45">
        <v>0</v>
      </c>
      <c r="T217" s="85">
        <f t="shared" si="14"/>
        <v>151</v>
      </c>
      <c r="U217" s="45">
        <v>33</v>
      </c>
      <c r="V217" s="85">
        <f t="shared" si="15"/>
        <v>184</v>
      </c>
      <c r="W217" s="94" t="s">
        <v>778</v>
      </c>
    </row>
    <row r="218" spans="1:23" ht="14.25" customHeight="1" x14ac:dyDescent="0.3">
      <c r="A218" s="84" t="s">
        <v>636</v>
      </c>
      <c r="B218" s="84" t="s">
        <v>637</v>
      </c>
      <c r="C218" s="84" t="s">
        <v>248</v>
      </c>
      <c r="D218" s="45">
        <v>0</v>
      </c>
      <c r="E218" s="45">
        <v>64</v>
      </c>
      <c r="F218" s="45">
        <v>0</v>
      </c>
      <c r="G218" s="45">
        <v>0</v>
      </c>
      <c r="H218" s="45">
        <v>2</v>
      </c>
      <c r="I218" s="45">
        <v>4</v>
      </c>
      <c r="J218" s="85">
        <f t="shared" si="12"/>
        <v>70</v>
      </c>
      <c r="K218" s="45">
        <v>0</v>
      </c>
      <c r="L218" s="85">
        <f t="shared" si="13"/>
        <v>70</v>
      </c>
      <c r="M218" s="94" t="s">
        <v>778</v>
      </c>
      <c r="N218" s="45">
        <v>0</v>
      </c>
      <c r="O218" s="45">
        <v>111</v>
      </c>
      <c r="P218" s="45">
        <v>0</v>
      </c>
      <c r="Q218" s="45">
        <v>0</v>
      </c>
      <c r="R218" s="45">
        <v>3</v>
      </c>
      <c r="S218" s="45">
        <v>1</v>
      </c>
      <c r="T218" s="85">
        <f t="shared" si="14"/>
        <v>115</v>
      </c>
      <c r="U218" s="45">
        <v>0</v>
      </c>
      <c r="V218" s="85">
        <f t="shared" si="15"/>
        <v>115</v>
      </c>
      <c r="W218" s="94" t="s">
        <v>778</v>
      </c>
    </row>
    <row r="219" spans="1:23" ht="14.25" customHeight="1" x14ac:dyDescent="0.3">
      <c r="A219" s="84" t="s">
        <v>638</v>
      </c>
      <c r="B219" s="84" t="s">
        <v>639</v>
      </c>
      <c r="C219" s="84" t="s">
        <v>258</v>
      </c>
      <c r="D219" s="45">
        <v>0</v>
      </c>
      <c r="E219" s="45">
        <v>0</v>
      </c>
      <c r="F219" s="45">
        <v>0</v>
      </c>
      <c r="G219" s="45">
        <v>16</v>
      </c>
      <c r="H219" s="45">
        <v>0</v>
      </c>
      <c r="I219" s="45">
        <v>0</v>
      </c>
      <c r="J219" s="85">
        <f t="shared" si="12"/>
        <v>16</v>
      </c>
      <c r="K219" s="45">
        <v>0</v>
      </c>
      <c r="L219" s="85">
        <f t="shared" si="13"/>
        <v>16</v>
      </c>
      <c r="M219" s="94" t="s">
        <v>57</v>
      </c>
      <c r="N219" s="45">
        <v>129</v>
      </c>
      <c r="O219" s="45">
        <v>0</v>
      </c>
      <c r="P219" s="45">
        <v>0</v>
      </c>
      <c r="Q219" s="45">
        <v>0</v>
      </c>
      <c r="R219" s="45">
        <v>49</v>
      </c>
      <c r="S219" s="45">
        <v>0</v>
      </c>
      <c r="T219" s="85">
        <f t="shared" si="14"/>
        <v>178</v>
      </c>
      <c r="U219" s="45">
        <v>38</v>
      </c>
      <c r="V219" s="85">
        <f t="shared" si="15"/>
        <v>216</v>
      </c>
      <c r="W219" s="94" t="s">
        <v>778</v>
      </c>
    </row>
    <row r="220" spans="1:23" ht="14.25" customHeight="1" x14ac:dyDescent="0.3">
      <c r="A220" s="84" t="s">
        <v>640</v>
      </c>
      <c r="B220" s="84" t="s">
        <v>641</v>
      </c>
      <c r="C220" s="84" t="s">
        <v>224</v>
      </c>
      <c r="D220" s="45">
        <v>23</v>
      </c>
      <c r="E220" s="45">
        <v>0</v>
      </c>
      <c r="F220" s="45">
        <v>0</v>
      </c>
      <c r="G220" s="45">
        <v>0</v>
      </c>
      <c r="H220" s="45">
        <v>0</v>
      </c>
      <c r="I220" s="45">
        <v>0</v>
      </c>
      <c r="J220" s="85">
        <f t="shared" si="12"/>
        <v>23</v>
      </c>
      <c r="K220" s="45">
        <v>0</v>
      </c>
      <c r="L220" s="85">
        <f t="shared" si="13"/>
        <v>23</v>
      </c>
      <c r="M220" s="94" t="s">
        <v>778</v>
      </c>
      <c r="N220" s="45">
        <v>50</v>
      </c>
      <c r="O220" s="45">
        <v>0</v>
      </c>
      <c r="P220" s="45">
        <v>0</v>
      </c>
      <c r="Q220" s="45">
        <v>0</v>
      </c>
      <c r="R220" s="45">
        <v>0</v>
      </c>
      <c r="S220" s="45">
        <v>0</v>
      </c>
      <c r="T220" s="85">
        <f t="shared" si="14"/>
        <v>50</v>
      </c>
      <c r="U220" s="45">
        <v>0</v>
      </c>
      <c r="V220" s="85">
        <f t="shared" si="15"/>
        <v>50</v>
      </c>
      <c r="W220" s="94" t="s">
        <v>778</v>
      </c>
    </row>
    <row r="221" spans="1:23" ht="14.25" customHeight="1" x14ac:dyDescent="0.3">
      <c r="A221" s="84" t="s">
        <v>642</v>
      </c>
      <c r="B221" s="84" t="s">
        <v>643</v>
      </c>
      <c r="C221" s="84" t="s">
        <v>248</v>
      </c>
      <c r="D221" s="45">
        <v>0</v>
      </c>
      <c r="E221" s="45">
        <v>4</v>
      </c>
      <c r="F221" s="45">
        <v>0</v>
      </c>
      <c r="G221" s="45">
        <v>0</v>
      </c>
      <c r="H221" s="45">
        <v>0</v>
      </c>
      <c r="I221" s="45">
        <v>114</v>
      </c>
      <c r="J221" s="85">
        <f t="shared" si="12"/>
        <v>118</v>
      </c>
      <c r="K221" s="45">
        <v>0</v>
      </c>
      <c r="L221" s="85">
        <f t="shared" si="13"/>
        <v>118</v>
      </c>
      <c r="M221" s="94" t="s">
        <v>778</v>
      </c>
      <c r="N221" s="45">
        <v>0</v>
      </c>
      <c r="O221" s="45">
        <v>17</v>
      </c>
      <c r="P221" s="45">
        <v>3</v>
      </c>
      <c r="Q221" s="45">
        <v>0</v>
      </c>
      <c r="R221" s="45">
        <v>27</v>
      </c>
      <c r="S221" s="45">
        <v>0</v>
      </c>
      <c r="T221" s="85">
        <f t="shared" si="14"/>
        <v>47</v>
      </c>
      <c r="U221" s="45">
        <v>24</v>
      </c>
      <c r="V221" s="85">
        <f t="shared" si="15"/>
        <v>71</v>
      </c>
      <c r="W221" s="94" t="s">
        <v>778</v>
      </c>
    </row>
    <row r="222" spans="1:23" ht="14.25" customHeight="1" x14ac:dyDescent="0.3">
      <c r="A222" s="84" t="s">
        <v>644</v>
      </c>
      <c r="B222" s="84" t="s">
        <v>645</v>
      </c>
      <c r="C222" s="84" t="s">
        <v>253</v>
      </c>
      <c r="D222" s="45">
        <v>260</v>
      </c>
      <c r="E222" s="45">
        <v>0</v>
      </c>
      <c r="F222" s="45">
        <v>0</v>
      </c>
      <c r="G222" s="45">
        <v>35</v>
      </c>
      <c r="H222" s="45">
        <v>5</v>
      </c>
      <c r="I222" s="45">
        <v>107</v>
      </c>
      <c r="J222" s="85">
        <f t="shared" si="12"/>
        <v>407</v>
      </c>
      <c r="K222" s="45">
        <v>73</v>
      </c>
      <c r="L222" s="85">
        <f t="shared" si="13"/>
        <v>480</v>
      </c>
      <c r="M222" s="94" t="s">
        <v>57</v>
      </c>
      <c r="N222" s="45">
        <v>212</v>
      </c>
      <c r="O222" s="45">
        <v>169</v>
      </c>
      <c r="P222" s="45">
        <v>7</v>
      </c>
      <c r="Q222" s="45">
        <v>29</v>
      </c>
      <c r="R222" s="45">
        <v>58</v>
      </c>
      <c r="S222" s="45">
        <v>0</v>
      </c>
      <c r="T222" s="85">
        <f t="shared" si="14"/>
        <v>475</v>
      </c>
      <c r="U222" s="45">
        <v>111</v>
      </c>
      <c r="V222" s="85">
        <f t="shared" si="15"/>
        <v>586</v>
      </c>
      <c r="W222" s="94" t="s">
        <v>57</v>
      </c>
    </row>
    <row r="223" spans="1:23" ht="14.25" customHeight="1" x14ac:dyDescent="0.3">
      <c r="A223" s="84" t="s">
        <v>646</v>
      </c>
      <c r="B223" s="84" t="s">
        <v>647</v>
      </c>
      <c r="C223" s="84" t="s">
        <v>236</v>
      </c>
      <c r="D223" s="45">
        <v>0</v>
      </c>
      <c r="E223" s="45">
        <v>0</v>
      </c>
      <c r="F223" s="45">
        <v>0</v>
      </c>
      <c r="G223" s="45">
        <v>0</v>
      </c>
      <c r="H223" s="45">
        <v>0</v>
      </c>
      <c r="I223" s="45">
        <v>18</v>
      </c>
      <c r="J223" s="85">
        <f t="shared" si="12"/>
        <v>18</v>
      </c>
      <c r="K223" s="45">
        <v>15</v>
      </c>
      <c r="L223" s="85">
        <f t="shared" si="13"/>
        <v>33</v>
      </c>
      <c r="M223" s="94" t="s">
        <v>778</v>
      </c>
      <c r="N223" s="45">
        <v>0</v>
      </c>
      <c r="O223" s="45">
        <v>22</v>
      </c>
      <c r="P223" s="45">
        <v>0</v>
      </c>
      <c r="Q223" s="45">
        <v>0</v>
      </c>
      <c r="R223" s="45">
        <v>17</v>
      </c>
      <c r="S223" s="45">
        <v>0</v>
      </c>
      <c r="T223" s="85">
        <f t="shared" si="14"/>
        <v>39</v>
      </c>
      <c r="U223" s="45">
        <v>10</v>
      </c>
      <c r="V223" s="85">
        <f t="shared" si="15"/>
        <v>49</v>
      </c>
      <c r="W223" s="94" t="s">
        <v>778</v>
      </c>
    </row>
    <row r="224" spans="1:23" ht="14.25" customHeight="1" x14ac:dyDescent="0.3">
      <c r="A224" s="84" t="s">
        <v>648</v>
      </c>
      <c r="B224" s="84" t="s">
        <v>649</v>
      </c>
      <c r="C224" s="84" t="s">
        <v>224</v>
      </c>
      <c r="D224" s="45">
        <v>0</v>
      </c>
      <c r="E224" s="45">
        <v>0</v>
      </c>
      <c r="F224" s="45">
        <v>0</v>
      </c>
      <c r="G224" s="45">
        <v>0</v>
      </c>
      <c r="H224" s="45">
        <v>0</v>
      </c>
      <c r="I224" s="45">
        <v>35</v>
      </c>
      <c r="J224" s="85">
        <f t="shared" si="12"/>
        <v>35</v>
      </c>
      <c r="K224" s="45">
        <v>0</v>
      </c>
      <c r="L224" s="85">
        <f t="shared" si="13"/>
        <v>35</v>
      </c>
      <c r="M224" s="94" t="s">
        <v>778</v>
      </c>
      <c r="N224" s="45">
        <v>0</v>
      </c>
      <c r="O224" s="45">
        <v>17</v>
      </c>
      <c r="P224" s="45">
        <v>0</v>
      </c>
      <c r="Q224" s="45">
        <v>0</v>
      </c>
      <c r="R224" s="45">
        <v>26</v>
      </c>
      <c r="S224" s="45">
        <v>0</v>
      </c>
      <c r="T224" s="85">
        <f t="shared" si="14"/>
        <v>43</v>
      </c>
      <c r="U224" s="45">
        <v>3</v>
      </c>
      <c r="V224" s="85">
        <f t="shared" si="15"/>
        <v>46</v>
      </c>
      <c r="W224" s="94" t="s">
        <v>778</v>
      </c>
    </row>
    <row r="225" spans="1:23" ht="14.25" customHeight="1" x14ac:dyDescent="0.3">
      <c r="A225" s="84" t="s">
        <v>650</v>
      </c>
      <c r="B225" s="84" t="s">
        <v>651</v>
      </c>
      <c r="C225" s="84" t="s">
        <v>248</v>
      </c>
      <c r="D225" s="45">
        <v>0</v>
      </c>
      <c r="E225" s="45">
        <v>13</v>
      </c>
      <c r="F225" s="45">
        <v>0</v>
      </c>
      <c r="G225" s="45">
        <v>0</v>
      </c>
      <c r="H225" s="45">
        <v>18</v>
      </c>
      <c r="I225" s="45">
        <v>191</v>
      </c>
      <c r="J225" s="85">
        <f t="shared" si="12"/>
        <v>222</v>
      </c>
      <c r="K225" s="45">
        <v>0</v>
      </c>
      <c r="L225" s="85">
        <f t="shared" si="13"/>
        <v>222</v>
      </c>
      <c r="M225" s="94" t="s">
        <v>778</v>
      </c>
      <c r="N225" s="45">
        <v>0</v>
      </c>
      <c r="O225" s="45">
        <v>11</v>
      </c>
      <c r="P225" s="45">
        <v>0</v>
      </c>
      <c r="Q225" s="45">
        <v>0</v>
      </c>
      <c r="R225" s="45">
        <v>29</v>
      </c>
      <c r="S225" s="45">
        <v>0</v>
      </c>
      <c r="T225" s="85">
        <f t="shared" si="14"/>
        <v>40</v>
      </c>
      <c r="U225" s="45">
        <v>0</v>
      </c>
      <c r="V225" s="85">
        <f t="shared" si="15"/>
        <v>40</v>
      </c>
      <c r="W225" s="94" t="s">
        <v>778</v>
      </c>
    </row>
    <row r="226" spans="1:23" ht="14.25" customHeight="1" x14ac:dyDescent="0.3">
      <c r="A226" s="84" t="s">
        <v>652</v>
      </c>
      <c r="B226" s="84" t="s">
        <v>653</v>
      </c>
      <c r="C226" s="84" t="s">
        <v>224</v>
      </c>
      <c r="D226" s="45">
        <v>0</v>
      </c>
      <c r="E226" s="45">
        <v>14</v>
      </c>
      <c r="F226" s="45">
        <v>0</v>
      </c>
      <c r="G226" s="45">
        <v>0</v>
      </c>
      <c r="H226" s="45">
        <v>51</v>
      </c>
      <c r="I226" s="45">
        <v>361</v>
      </c>
      <c r="J226" s="85">
        <f t="shared" si="12"/>
        <v>426</v>
      </c>
      <c r="K226" s="45">
        <v>0</v>
      </c>
      <c r="L226" s="85">
        <f t="shared" si="13"/>
        <v>426</v>
      </c>
      <c r="M226" s="94" t="s">
        <v>778</v>
      </c>
      <c r="N226" s="45">
        <v>0</v>
      </c>
      <c r="O226" s="45">
        <v>110</v>
      </c>
      <c r="P226" s="45">
        <v>0</v>
      </c>
      <c r="Q226" s="45">
        <v>0</v>
      </c>
      <c r="R226" s="45">
        <v>161</v>
      </c>
      <c r="S226" s="45">
        <v>0</v>
      </c>
      <c r="T226" s="85">
        <f t="shared" si="14"/>
        <v>271</v>
      </c>
      <c r="U226" s="45">
        <v>30</v>
      </c>
      <c r="V226" s="85">
        <f t="shared" si="15"/>
        <v>301</v>
      </c>
      <c r="W226" s="94" t="s">
        <v>57</v>
      </c>
    </row>
    <row r="227" spans="1:23" ht="14.25" customHeight="1" x14ac:dyDescent="0.3">
      <c r="A227" s="84" t="s">
        <v>654</v>
      </c>
      <c r="B227" s="84" t="s">
        <v>655</v>
      </c>
      <c r="C227" s="84" t="s">
        <v>236</v>
      </c>
      <c r="D227" s="45">
        <v>17</v>
      </c>
      <c r="E227" s="45">
        <v>0</v>
      </c>
      <c r="F227" s="45">
        <v>0</v>
      </c>
      <c r="G227" s="45">
        <v>0</v>
      </c>
      <c r="H227" s="45">
        <v>36</v>
      </c>
      <c r="I227" s="45">
        <v>40</v>
      </c>
      <c r="J227" s="85">
        <f t="shared" si="12"/>
        <v>93</v>
      </c>
      <c r="K227" s="45">
        <v>0</v>
      </c>
      <c r="L227" s="85">
        <f t="shared" si="13"/>
        <v>93</v>
      </c>
      <c r="M227" s="94" t="s">
        <v>778</v>
      </c>
      <c r="N227" s="45">
        <v>0</v>
      </c>
      <c r="O227" s="45">
        <v>0</v>
      </c>
      <c r="P227" s="45">
        <v>0</v>
      </c>
      <c r="Q227" s="45">
        <v>0</v>
      </c>
      <c r="R227" s="45">
        <v>0</v>
      </c>
      <c r="S227" s="45">
        <v>0</v>
      </c>
      <c r="T227" s="85">
        <f t="shared" si="14"/>
        <v>0</v>
      </c>
      <c r="U227" s="45">
        <v>0</v>
      </c>
      <c r="V227" s="85">
        <f t="shared" si="15"/>
        <v>0</v>
      </c>
      <c r="W227" s="94" t="s">
        <v>778</v>
      </c>
    </row>
    <row r="228" spans="1:23" ht="14.25" customHeight="1" x14ac:dyDescent="0.3">
      <c r="A228" s="84" t="s">
        <v>658</v>
      </c>
      <c r="B228" s="84" t="s">
        <v>659</v>
      </c>
      <c r="C228" s="84" t="s">
        <v>224</v>
      </c>
      <c r="D228" s="45">
        <v>0</v>
      </c>
      <c r="E228" s="45">
        <v>0</v>
      </c>
      <c r="F228" s="45">
        <v>0</v>
      </c>
      <c r="G228" s="45">
        <v>0</v>
      </c>
      <c r="H228" s="45">
        <v>0</v>
      </c>
      <c r="I228" s="45">
        <v>61</v>
      </c>
      <c r="J228" s="85">
        <f t="shared" si="12"/>
        <v>61</v>
      </c>
      <c r="K228" s="45">
        <v>0</v>
      </c>
      <c r="L228" s="85">
        <f t="shared" si="13"/>
        <v>61</v>
      </c>
      <c r="M228" s="94" t="s">
        <v>778</v>
      </c>
      <c r="N228" s="45">
        <v>19</v>
      </c>
      <c r="O228" s="45">
        <v>0</v>
      </c>
      <c r="P228" s="45">
        <v>0</v>
      </c>
      <c r="Q228" s="45">
        <v>0</v>
      </c>
      <c r="R228" s="45">
        <v>26</v>
      </c>
      <c r="S228" s="45">
        <v>0</v>
      </c>
      <c r="T228" s="85">
        <f t="shared" si="14"/>
        <v>45</v>
      </c>
      <c r="U228" s="45">
        <v>0</v>
      </c>
      <c r="V228" s="85">
        <f t="shared" si="15"/>
        <v>45</v>
      </c>
      <c r="W228" s="94" t="s">
        <v>778</v>
      </c>
    </row>
    <row r="229" spans="1:23" ht="14.25" customHeight="1" x14ac:dyDescent="0.3">
      <c r="A229" s="84" t="s">
        <v>660</v>
      </c>
      <c r="B229" s="84" t="s">
        <v>661</v>
      </c>
      <c r="C229" s="84" t="s">
        <v>248</v>
      </c>
      <c r="D229" s="45">
        <v>0</v>
      </c>
      <c r="E229" s="45">
        <v>0</v>
      </c>
      <c r="F229" s="45">
        <v>0</v>
      </c>
      <c r="G229" s="45">
        <v>0</v>
      </c>
      <c r="H229" s="45">
        <v>0</v>
      </c>
      <c r="I229" s="45">
        <v>43</v>
      </c>
      <c r="J229" s="85">
        <f t="shared" si="12"/>
        <v>43</v>
      </c>
      <c r="K229" s="45">
        <v>0</v>
      </c>
      <c r="L229" s="85">
        <f t="shared" si="13"/>
        <v>43</v>
      </c>
      <c r="M229" s="94" t="s">
        <v>778</v>
      </c>
      <c r="N229" s="45">
        <v>9</v>
      </c>
      <c r="O229" s="45">
        <v>0</v>
      </c>
      <c r="P229" s="45">
        <v>0</v>
      </c>
      <c r="Q229" s="45">
        <v>0</v>
      </c>
      <c r="R229" s="45">
        <v>0</v>
      </c>
      <c r="S229" s="45">
        <v>0</v>
      </c>
      <c r="T229" s="85">
        <f t="shared" si="14"/>
        <v>9</v>
      </c>
      <c r="U229" s="45">
        <v>2</v>
      </c>
      <c r="V229" s="85">
        <f t="shared" si="15"/>
        <v>11</v>
      </c>
      <c r="W229" s="94" t="s">
        <v>778</v>
      </c>
    </row>
    <row r="230" spans="1:23" ht="14.25" customHeight="1" x14ac:dyDescent="0.3">
      <c r="A230" s="84" t="s">
        <v>662</v>
      </c>
      <c r="B230" s="84" t="s">
        <v>663</v>
      </c>
      <c r="C230" s="84" t="s">
        <v>248</v>
      </c>
      <c r="D230" s="45">
        <v>0</v>
      </c>
      <c r="E230" s="45">
        <v>0</v>
      </c>
      <c r="F230" s="45">
        <v>0</v>
      </c>
      <c r="G230" s="45">
        <v>0</v>
      </c>
      <c r="H230" s="45">
        <v>0</v>
      </c>
      <c r="I230" s="45">
        <v>115</v>
      </c>
      <c r="J230" s="85">
        <f t="shared" si="12"/>
        <v>115</v>
      </c>
      <c r="K230" s="45">
        <v>0</v>
      </c>
      <c r="L230" s="85">
        <f t="shared" si="13"/>
        <v>115</v>
      </c>
      <c r="M230" s="94" t="s">
        <v>778</v>
      </c>
      <c r="N230" s="45">
        <v>0</v>
      </c>
      <c r="O230" s="45">
        <v>0</v>
      </c>
      <c r="P230" s="45">
        <v>0</v>
      </c>
      <c r="Q230" s="45">
        <v>0</v>
      </c>
      <c r="R230" s="45">
        <v>8</v>
      </c>
      <c r="S230" s="45">
        <v>0</v>
      </c>
      <c r="T230" s="85">
        <f t="shared" si="14"/>
        <v>8</v>
      </c>
      <c r="U230" s="45">
        <v>7</v>
      </c>
      <c r="V230" s="85">
        <f t="shared" si="15"/>
        <v>15</v>
      </c>
      <c r="W230" s="94" t="s">
        <v>778</v>
      </c>
    </row>
    <row r="231" spans="1:23" ht="14.25" customHeight="1" x14ac:dyDescent="0.3">
      <c r="A231" s="84" t="s">
        <v>664</v>
      </c>
      <c r="B231" s="84" t="s">
        <v>665</v>
      </c>
      <c r="C231" s="84" t="s">
        <v>258</v>
      </c>
      <c r="D231" s="45">
        <v>57</v>
      </c>
      <c r="E231" s="45">
        <v>0</v>
      </c>
      <c r="F231" s="45">
        <v>0</v>
      </c>
      <c r="G231" s="45">
        <v>0</v>
      </c>
      <c r="H231" s="45">
        <v>78</v>
      </c>
      <c r="I231" s="45">
        <v>240</v>
      </c>
      <c r="J231" s="85">
        <f t="shared" si="12"/>
        <v>375</v>
      </c>
      <c r="K231" s="45">
        <v>0</v>
      </c>
      <c r="L231" s="85">
        <f t="shared" si="13"/>
        <v>375</v>
      </c>
      <c r="M231" s="94" t="s">
        <v>57</v>
      </c>
      <c r="N231" s="45">
        <v>32</v>
      </c>
      <c r="O231" s="45">
        <v>55</v>
      </c>
      <c r="P231" s="45">
        <v>0</v>
      </c>
      <c r="Q231" s="45">
        <v>0</v>
      </c>
      <c r="R231" s="45">
        <v>9</v>
      </c>
      <c r="S231" s="45">
        <v>0</v>
      </c>
      <c r="T231" s="85">
        <f t="shared" si="14"/>
        <v>96</v>
      </c>
      <c r="U231" s="45">
        <v>24</v>
      </c>
      <c r="V231" s="85">
        <f t="shared" si="15"/>
        <v>120</v>
      </c>
      <c r="W231" s="94" t="s">
        <v>778</v>
      </c>
    </row>
    <row r="232" spans="1:23" ht="14.25" customHeight="1" x14ac:dyDescent="0.3">
      <c r="A232" s="84" t="s">
        <v>666</v>
      </c>
      <c r="B232" s="84" t="s">
        <v>667</v>
      </c>
      <c r="C232" s="84" t="s">
        <v>224</v>
      </c>
      <c r="D232" s="45">
        <v>0</v>
      </c>
      <c r="E232" s="45">
        <v>0</v>
      </c>
      <c r="F232" s="45">
        <v>0</v>
      </c>
      <c r="G232" s="45">
        <v>0</v>
      </c>
      <c r="H232" s="45">
        <v>0</v>
      </c>
      <c r="I232" s="45">
        <v>0</v>
      </c>
      <c r="J232" s="85">
        <f t="shared" si="12"/>
        <v>0</v>
      </c>
      <c r="K232" s="45">
        <v>0</v>
      </c>
      <c r="L232" s="85">
        <f t="shared" si="13"/>
        <v>0</v>
      </c>
      <c r="M232" s="94" t="s">
        <v>778</v>
      </c>
      <c r="N232" s="45">
        <v>0</v>
      </c>
      <c r="O232" s="45">
        <v>0</v>
      </c>
      <c r="P232" s="45">
        <v>0</v>
      </c>
      <c r="Q232" s="45">
        <v>0</v>
      </c>
      <c r="R232" s="45">
        <v>20</v>
      </c>
      <c r="S232" s="45">
        <v>0</v>
      </c>
      <c r="T232" s="85">
        <f t="shared" si="14"/>
        <v>20</v>
      </c>
      <c r="U232" s="45">
        <v>10</v>
      </c>
      <c r="V232" s="85">
        <f t="shared" si="15"/>
        <v>30</v>
      </c>
      <c r="W232" s="94" t="s">
        <v>778</v>
      </c>
    </row>
    <row r="233" spans="1:23" ht="14.25" customHeight="1" x14ac:dyDescent="0.3">
      <c r="A233" s="84" t="s">
        <v>668</v>
      </c>
      <c r="B233" s="84" t="s">
        <v>669</v>
      </c>
      <c r="C233" s="84" t="s">
        <v>236</v>
      </c>
      <c r="D233" s="45">
        <v>4</v>
      </c>
      <c r="E233" s="45">
        <v>0</v>
      </c>
      <c r="F233" s="45">
        <v>0</v>
      </c>
      <c r="G233" s="45">
        <v>0</v>
      </c>
      <c r="H233" s="45">
        <v>11</v>
      </c>
      <c r="I233" s="45">
        <v>0</v>
      </c>
      <c r="J233" s="85">
        <f t="shared" si="12"/>
        <v>15</v>
      </c>
      <c r="K233" s="45">
        <v>5</v>
      </c>
      <c r="L233" s="85">
        <f t="shared" si="13"/>
        <v>20</v>
      </c>
      <c r="M233" s="94" t="s">
        <v>778</v>
      </c>
      <c r="N233" s="45">
        <v>0</v>
      </c>
      <c r="O233" s="45">
        <v>0</v>
      </c>
      <c r="P233" s="45">
        <v>0</v>
      </c>
      <c r="Q233" s="45">
        <v>0</v>
      </c>
      <c r="R233" s="45">
        <v>0</v>
      </c>
      <c r="S233" s="45">
        <v>0</v>
      </c>
      <c r="T233" s="85">
        <f t="shared" si="14"/>
        <v>0</v>
      </c>
      <c r="U233" s="45">
        <v>0</v>
      </c>
      <c r="V233" s="85">
        <f t="shared" si="15"/>
        <v>0</v>
      </c>
      <c r="W233" s="94" t="s">
        <v>778</v>
      </c>
    </row>
    <row r="234" spans="1:23" ht="14.25" customHeight="1" x14ac:dyDescent="0.3">
      <c r="A234" s="84" t="s">
        <v>670</v>
      </c>
      <c r="B234" s="84" t="s">
        <v>671</v>
      </c>
      <c r="C234" s="84" t="s">
        <v>224</v>
      </c>
      <c r="D234" s="45">
        <v>0</v>
      </c>
      <c r="E234" s="45">
        <v>45</v>
      </c>
      <c r="F234" s="45">
        <v>0</v>
      </c>
      <c r="G234" s="45">
        <v>0</v>
      </c>
      <c r="H234" s="45">
        <v>15</v>
      </c>
      <c r="I234" s="45">
        <v>67</v>
      </c>
      <c r="J234" s="85">
        <f t="shared" si="12"/>
        <v>127</v>
      </c>
      <c r="K234" s="45">
        <v>0</v>
      </c>
      <c r="L234" s="85">
        <f t="shared" si="13"/>
        <v>127</v>
      </c>
      <c r="M234" s="94" t="s">
        <v>57</v>
      </c>
      <c r="N234" s="45">
        <v>43</v>
      </c>
      <c r="O234" s="45">
        <v>0</v>
      </c>
      <c r="P234" s="45">
        <v>0</v>
      </c>
      <c r="Q234" s="45">
        <v>0</v>
      </c>
      <c r="R234" s="45">
        <v>10</v>
      </c>
      <c r="S234" s="45">
        <v>0</v>
      </c>
      <c r="T234" s="85">
        <f t="shared" si="14"/>
        <v>53</v>
      </c>
      <c r="U234" s="45">
        <v>0</v>
      </c>
      <c r="V234" s="85">
        <f t="shared" si="15"/>
        <v>53</v>
      </c>
      <c r="W234" s="94" t="s">
        <v>778</v>
      </c>
    </row>
    <row r="235" spans="1:23" ht="14.25" customHeight="1" x14ac:dyDescent="0.3">
      <c r="A235" s="84" t="s">
        <v>672</v>
      </c>
      <c r="B235" s="84" t="s">
        <v>673</v>
      </c>
      <c r="C235" s="84" t="s">
        <v>239</v>
      </c>
      <c r="D235" s="45">
        <v>0</v>
      </c>
      <c r="E235" s="45">
        <v>0</v>
      </c>
      <c r="F235" s="45">
        <v>0</v>
      </c>
      <c r="G235" s="45">
        <v>0</v>
      </c>
      <c r="H235" s="45">
        <v>0</v>
      </c>
      <c r="I235" s="45">
        <v>95</v>
      </c>
      <c r="J235" s="85">
        <f t="shared" si="12"/>
        <v>95</v>
      </c>
      <c r="K235" s="45">
        <v>0</v>
      </c>
      <c r="L235" s="85">
        <f t="shared" si="13"/>
        <v>95</v>
      </c>
      <c r="M235" s="94" t="s">
        <v>778</v>
      </c>
      <c r="N235" s="45">
        <v>140</v>
      </c>
      <c r="O235" s="45">
        <v>0</v>
      </c>
      <c r="P235" s="45">
        <v>0</v>
      </c>
      <c r="Q235" s="45">
        <v>10</v>
      </c>
      <c r="R235" s="45">
        <v>104</v>
      </c>
      <c r="S235" s="45">
        <v>6</v>
      </c>
      <c r="T235" s="85">
        <f t="shared" si="14"/>
        <v>260</v>
      </c>
      <c r="U235" s="45">
        <v>9</v>
      </c>
      <c r="V235" s="85">
        <f t="shared" si="15"/>
        <v>269</v>
      </c>
      <c r="W235" s="94" t="s">
        <v>57</v>
      </c>
    </row>
    <row r="236" spans="1:23" ht="14.25" customHeight="1" x14ac:dyDescent="0.3">
      <c r="A236" s="84" t="s">
        <v>674</v>
      </c>
      <c r="B236" s="84" t="s">
        <v>675</v>
      </c>
      <c r="C236" s="84" t="s">
        <v>253</v>
      </c>
      <c r="D236" s="45">
        <v>0</v>
      </c>
      <c r="E236" s="45">
        <v>0</v>
      </c>
      <c r="F236" s="45">
        <v>0</v>
      </c>
      <c r="G236" s="45">
        <v>0</v>
      </c>
      <c r="H236" s="45">
        <v>0</v>
      </c>
      <c r="I236" s="45">
        <v>32</v>
      </c>
      <c r="J236" s="85">
        <f t="shared" si="12"/>
        <v>32</v>
      </c>
      <c r="K236" s="45">
        <v>0</v>
      </c>
      <c r="L236" s="85">
        <f t="shared" si="13"/>
        <v>32</v>
      </c>
      <c r="M236" s="94" t="s">
        <v>778</v>
      </c>
      <c r="N236" s="45">
        <v>105</v>
      </c>
      <c r="O236" s="45">
        <v>0</v>
      </c>
      <c r="P236" s="45">
        <v>0</v>
      </c>
      <c r="Q236" s="45">
        <v>0</v>
      </c>
      <c r="R236" s="45">
        <v>28</v>
      </c>
      <c r="S236" s="45">
        <v>0</v>
      </c>
      <c r="T236" s="85">
        <f t="shared" si="14"/>
        <v>133</v>
      </c>
      <c r="U236" s="45">
        <v>67</v>
      </c>
      <c r="V236" s="85">
        <f t="shared" si="15"/>
        <v>200</v>
      </c>
      <c r="W236" s="94" t="s">
        <v>778</v>
      </c>
    </row>
    <row r="237" spans="1:23" ht="14.25" customHeight="1" x14ac:dyDescent="0.3">
      <c r="A237" s="84" t="s">
        <v>676</v>
      </c>
      <c r="B237" s="84" t="s">
        <v>677</v>
      </c>
      <c r="C237" s="84" t="s">
        <v>258</v>
      </c>
      <c r="D237" s="45">
        <v>13</v>
      </c>
      <c r="E237" s="45">
        <v>45</v>
      </c>
      <c r="F237" s="45">
        <v>0</v>
      </c>
      <c r="G237" s="45">
        <v>29</v>
      </c>
      <c r="H237" s="45">
        <v>22</v>
      </c>
      <c r="I237" s="45">
        <v>35</v>
      </c>
      <c r="J237" s="85">
        <f t="shared" si="12"/>
        <v>144</v>
      </c>
      <c r="K237" s="45">
        <v>59</v>
      </c>
      <c r="L237" s="85">
        <f t="shared" si="13"/>
        <v>203</v>
      </c>
      <c r="M237" s="94" t="s">
        <v>57</v>
      </c>
      <c r="N237" s="45">
        <v>61</v>
      </c>
      <c r="O237" s="45">
        <v>0</v>
      </c>
      <c r="P237" s="45">
        <v>10</v>
      </c>
      <c r="Q237" s="45">
        <v>0</v>
      </c>
      <c r="R237" s="45">
        <v>57</v>
      </c>
      <c r="S237" s="45">
        <v>0</v>
      </c>
      <c r="T237" s="85">
        <f t="shared" si="14"/>
        <v>128</v>
      </c>
      <c r="U237" s="45">
        <v>354</v>
      </c>
      <c r="V237" s="85">
        <f t="shared" si="15"/>
        <v>482</v>
      </c>
      <c r="W237" s="94" t="s">
        <v>57</v>
      </c>
    </row>
    <row r="238" spans="1:23" ht="14.25" customHeight="1" x14ac:dyDescent="0.3">
      <c r="A238" s="84" t="s">
        <v>678</v>
      </c>
      <c r="B238" s="84" t="s">
        <v>679</v>
      </c>
      <c r="C238" s="84" t="s">
        <v>253</v>
      </c>
      <c r="D238" s="45">
        <v>0</v>
      </c>
      <c r="E238" s="45">
        <v>0</v>
      </c>
      <c r="F238" s="45">
        <v>0</v>
      </c>
      <c r="G238" s="45">
        <v>0</v>
      </c>
      <c r="H238" s="45">
        <v>1</v>
      </c>
      <c r="I238" s="45">
        <v>1</v>
      </c>
      <c r="J238" s="85">
        <f t="shared" si="12"/>
        <v>2</v>
      </c>
      <c r="K238" s="45">
        <v>0</v>
      </c>
      <c r="L238" s="85">
        <f t="shared" si="13"/>
        <v>2</v>
      </c>
      <c r="M238" s="94" t="s">
        <v>778</v>
      </c>
      <c r="N238" s="45">
        <v>0</v>
      </c>
      <c r="O238" s="45">
        <v>29</v>
      </c>
      <c r="P238" s="45">
        <v>0</v>
      </c>
      <c r="Q238" s="45">
        <v>0</v>
      </c>
      <c r="R238" s="45">
        <v>52</v>
      </c>
      <c r="S238" s="45">
        <v>10</v>
      </c>
      <c r="T238" s="85">
        <f t="shared" si="14"/>
        <v>91</v>
      </c>
      <c r="U238" s="45">
        <v>0</v>
      </c>
      <c r="V238" s="85">
        <f t="shared" si="15"/>
        <v>91</v>
      </c>
      <c r="W238" s="94" t="s">
        <v>778</v>
      </c>
    </row>
    <row r="239" spans="1:23" ht="14.25" customHeight="1" x14ac:dyDescent="0.3">
      <c r="A239" s="84" t="s">
        <v>680</v>
      </c>
      <c r="B239" s="84" t="s">
        <v>681</v>
      </c>
      <c r="C239" s="84" t="s">
        <v>236</v>
      </c>
      <c r="D239" s="45">
        <v>12</v>
      </c>
      <c r="E239" s="45">
        <v>26</v>
      </c>
      <c r="F239" s="45">
        <v>0</v>
      </c>
      <c r="G239" s="45">
        <v>0</v>
      </c>
      <c r="H239" s="45">
        <v>0</v>
      </c>
      <c r="I239" s="45">
        <v>0</v>
      </c>
      <c r="J239" s="85">
        <f t="shared" si="12"/>
        <v>38</v>
      </c>
      <c r="K239" s="45">
        <v>0</v>
      </c>
      <c r="L239" s="85">
        <f t="shared" si="13"/>
        <v>38</v>
      </c>
      <c r="M239" s="94" t="s">
        <v>57</v>
      </c>
      <c r="N239" s="45">
        <v>12</v>
      </c>
      <c r="O239" s="45">
        <v>1</v>
      </c>
      <c r="P239" s="45">
        <v>119</v>
      </c>
      <c r="Q239" s="45">
        <v>0</v>
      </c>
      <c r="R239" s="45">
        <v>58</v>
      </c>
      <c r="S239" s="45">
        <v>0</v>
      </c>
      <c r="T239" s="85">
        <f t="shared" si="14"/>
        <v>190</v>
      </c>
      <c r="U239" s="45">
        <v>157</v>
      </c>
      <c r="V239" s="85">
        <f t="shared" si="15"/>
        <v>347</v>
      </c>
      <c r="W239" s="94" t="s">
        <v>778</v>
      </c>
    </row>
    <row r="240" spans="1:23" ht="14.25" customHeight="1" x14ac:dyDescent="0.3">
      <c r="A240" s="84" t="s">
        <v>682</v>
      </c>
      <c r="B240" s="84" t="s">
        <v>683</v>
      </c>
      <c r="C240" s="84" t="s">
        <v>224</v>
      </c>
      <c r="D240" s="45">
        <v>0</v>
      </c>
      <c r="E240" s="45">
        <v>0</v>
      </c>
      <c r="F240" s="45">
        <v>0</v>
      </c>
      <c r="G240" s="45">
        <v>0</v>
      </c>
      <c r="H240" s="45">
        <v>0</v>
      </c>
      <c r="I240" s="45">
        <v>0</v>
      </c>
      <c r="J240" s="85">
        <f t="shared" si="12"/>
        <v>0</v>
      </c>
      <c r="K240" s="45">
        <v>0</v>
      </c>
      <c r="L240" s="85">
        <f t="shared" si="13"/>
        <v>0</v>
      </c>
      <c r="M240" s="94" t="s">
        <v>778</v>
      </c>
      <c r="N240" s="45">
        <v>5</v>
      </c>
      <c r="O240" s="45">
        <v>0</v>
      </c>
      <c r="P240" s="45">
        <v>0</v>
      </c>
      <c r="Q240" s="45">
        <v>0</v>
      </c>
      <c r="R240" s="45">
        <v>2</v>
      </c>
      <c r="S240" s="45">
        <v>0</v>
      </c>
      <c r="T240" s="85">
        <f t="shared" si="14"/>
        <v>7</v>
      </c>
      <c r="U240" s="45">
        <v>0</v>
      </c>
      <c r="V240" s="85">
        <f t="shared" si="15"/>
        <v>7</v>
      </c>
      <c r="W240" s="94" t="s">
        <v>778</v>
      </c>
    </row>
    <row r="241" spans="1:23" ht="14.25" customHeight="1" x14ac:dyDescent="0.3">
      <c r="A241" s="84" t="s">
        <v>684</v>
      </c>
      <c r="B241" s="84" t="s">
        <v>685</v>
      </c>
      <c r="C241" s="84" t="s">
        <v>224</v>
      </c>
      <c r="D241" s="45">
        <v>0</v>
      </c>
      <c r="E241" s="45">
        <v>18</v>
      </c>
      <c r="F241" s="45">
        <v>0</v>
      </c>
      <c r="G241" s="45">
        <v>0</v>
      </c>
      <c r="H241" s="45">
        <v>3</v>
      </c>
      <c r="I241" s="45">
        <v>11</v>
      </c>
      <c r="J241" s="85">
        <f t="shared" si="12"/>
        <v>32</v>
      </c>
      <c r="K241" s="45">
        <v>0</v>
      </c>
      <c r="L241" s="85">
        <f t="shared" si="13"/>
        <v>32</v>
      </c>
      <c r="M241" s="94" t="s">
        <v>778</v>
      </c>
      <c r="N241" s="45">
        <v>39</v>
      </c>
      <c r="O241" s="45">
        <v>0</v>
      </c>
      <c r="P241" s="45">
        <v>0</v>
      </c>
      <c r="Q241" s="45">
        <v>0</v>
      </c>
      <c r="R241" s="45">
        <v>39</v>
      </c>
      <c r="S241" s="45">
        <v>0</v>
      </c>
      <c r="T241" s="85">
        <f t="shared" si="14"/>
        <v>78</v>
      </c>
      <c r="U241" s="45">
        <v>0</v>
      </c>
      <c r="V241" s="85">
        <f t="shared" si="15"/>
        <v>78</v>
      </c>
      <c r="W241" s="94" t="s">
        <v>778</v>
      </c>
    </row>
    <row r="242" spans="1:23" ht="14.25" customHeight="1" x14ac:dyDescent="0.3">
      <c r="A242" s="84" t="s">
        <v>686</v>
      </c>
      <c r="B242" s="84" t="s">
        <v>687</v>
      </c>
      <c r="C242" s="84" t="s">
        <v>236</v>
      </c>
      <c r="D242" s="45">
        <v>100</v>
      </c>
      <c r="E242" s="45">
        <v>0</v>
      </c>
      <c r="F242" s="45">
        <v>0</v>
      </c>
      <c r="G242" s="45">
        <v>0</v>
      </c>
      <c r="H242" s="45">
        <v>0</v>
      </c>
      <c r="I242" s="45">
        <v>0</v>
      </c>
      <c r="J242" s="85">
        <f t="shared" si="12"/>
        <v>100</v>
      </c>
      <c r="K242" s="45">
        <v>80</v>
      </c>
      <c r="L242" s="85">
        <f t="shared" si="13"/>
        <v>180</v>
      </c>
      <c r="M242" s="94" t="s">
        <v>57</v>
      </c>
      <c r="N242" s="45">
        <v>0</v>
      </c>
      <c r="O242" s="45">
        <v>38</v>
      </c>
      <c r="P242" s="45">
        <v>0</v>
      </c>
      <c r="Q242" s="45">
        <v>0</v>
      </c>
      <c r="R242" s="45">
        <v>12</v>
      </c>
      <c r="S242" s="45">
        <v>0</v>
      </c>
      <c r="T242" s="85">
        <f t="shared" si="14"/>
        <v>50</v>
      </c>
      <c r="U242" s="45">
        <v>58</v>
      </c>
      <c r="V242" s="85">
        <f t="shared" si="15"/>
        <v>108</v>
      </c>
      <c r="W242" s="94" t="s">
        <v>778</v>
      </c>
    </row>
    <row r="243" spans="1:23" ht="14.25" customHeight="1" x14ac:dyDescent="0.3">
      <c r="A243" s="84" t="s">
        <v>688</v>
      </c>
      <c r="B243" s="84" t="s">
        <v>689</v>
      </c>
      <c r="C243" s="84" t="s">
        <v>224</v>
      </c>
      <c r="D243" s="45">
        <v>62</v>
      </c>
      <c r="E243" s="45">
        <v>27</v>
      </c>
      <c r="F243" s="45">
        <v>0</v>
      </c>
      <c r="G243" s="45">
        <v>0</v>
      </c>
      <c r="H243" s="45">
        <v>30</v>
      </c>
      <c r="I243" s="45">
        <v>24</v>
      </c>
      <c r="J243" s="85">
        <f t="shared" si="12"/>
        <v>143</v>
      </c>
      <c r="K243" s="45">
        <v>0</v>
      </c>
      <c r="L243" s="85">
        <f t="shared" si="13"/>
        <v>143</v>
      </c>
      <c r="M243" s="94" t="s">
        <v>778</v>
      </c>
      <c r="N243" s="45">
        <v>82</v>
      </c>
      <c r="O243" s="45">
        <v>27</v>
      </c>
      <c r="P243" s="45">
        <v>0</v>
      </c>
      <c r="Q243" s="45">
        <v>0</v>
      </c>
      <c r="R243" s="45">
        <v>30</v>
      </c>
      <c r="S243" s="45">
        <v>0</v>
      </c>
      <c r="T243" s="85">
        <f t="shared" si="14"/>
        <v>139</v>
      </c>
      <c r="U243" s="45">
        <v>4</v>
      </c>
      <c r="V243" s="85">
        <f t="shared" si="15"/>
        <v>143</v>
      </c>
      <c r="W243" s="94" t="s">
        <v>778</v>
      </c>
    </row>
    <row r="244" spans="1:23" ht="14.25" customHeight="1" x14ac:dyDescent="0.3">
      <c r="A244" s="84" t="s">
        <v>690</v>
      </c>
      <c r="B244" s="84" t="s">
        <v>691</v>
      </c>
      <c r="C244" s="84" t="s">
        <v>248</v>
      </c>
      <c r="D244" s="45">
        <v>0</v>
      </c>
      <c r="E244" s="45">
        <v>5</v>
      </c>
      <c r="F244" s="45">
        <v>0</v>
      </c>
      <c r="G244" s="45">
        <v>0</v>
      </c>
      <c r="H244" s="45">
        <v>0</v>
      </c>
      <c r="I244" s="45">
        <v>45</v>
      </c>
      <c r="J244" s="85">
        <f t="shared" si="12"/>
        <v>50</v>
      </c>
      <c r="K244" s="45">
        <v>12</v>
      </c>
      <c r="L244" s="85">
        <f t="shared" si="13"/>
        <v>62</v>
      </c>
      <c r="M244" s="94" t="s">
        <v>778</v>
      </c>
      <c r="N244" s="45">
        <v>11</v>
      </c>
      <c r="O244" s="45">
        <v>0</v>
      </c>
      <c r="P244" s="45">
        <v>0</v>
      </c>
      <c r="Q244" s="45">
        <v>0</v>
      </c>
      <c r="R244" s="45">
        <v>0</v>
      </c>
      <c r="S244" s="45">
        <v>5</v>
      </c>
      <c r="T244" s="85">
        <f t="shared" si="14"/>
        <v>16</v>
      </c>
      <c r="U244" s="45">
        <v>7</v>
      </c>
      <c r="V244" s="85">
        <f t="shared" si="15"/>
        <v>23</v>
      </c>
      <c r="W244" s="94" t="s">
        <v>778</v>
      </c>
    </row>
    <row r="245" spans="1:23" ht="14.25" customHeight="1" x14ac:dyDescent="0.3">
      <c r="A245" s="84" t="s">
        <v>692</v>
      </c>
      <c r="B245" s="84" t="s">
        <v>693</v>
      </c>
      <c r="C245" s="84" t="s">
        <v>258</v>
      </c>
      <c r="D245" s="45">
        <v>0</v>
      </c>
      <c r="E245" s="45">
        <v>0</v>
      </c>
      <c r="F245" s="45">
        <v>0</v>
      </c>
      <c r="G245" s="45">
        <v>0</v>
      </c>
      <c r="H245" s="45">
        <v>0</v>
      </c>
      <c r="I245" s="45">
        <v>23</v>
      </c>
      <c r="J245" s="85">
        <f t="shared" si="12"/>
        <v>23</v>
      </c>
      <c r="K245" s="45">
        <v>0</v>
      </c>
      <c r="L245" s="85">
        <f t="shared" si="13"/>
        <v>23</v>
      </c>
      <c r="M245" s="94" t="s">
        <v>57</v>
      </c>
      <c r="N245" s="45">
        <v>128</v>
      </c>
      <c r="O245" s="45">
        <v>0</v>
      </c>
      <c r="P245" s="45">
        <v>0</v>
      </c>
      <c r="Q245" s="45">
        <v>13</v>
      </c>
      <c r="R245" s="45">
        <v>31</v>
      </c>
      <c r="S245" s="45">
        <v>0</v>
      </c>
      <c r="T245" s="85">
        <f t="shared" si="14"/>
        <v>172</v>
      </c>
      <c r="U245" s="45">
        <v>47</v>
      </c>
      <c r="V245" s="85">
        <f t="shared" si="15"/>
        <v>219</v>
      </c>
      <c r="W245" s="94" t="s">
        <v>57</v>
      </c>
    </row>
    <row r="246" spans="1:23" ht="14.25" customHeight="1" x14ac:dyDescent="0.3">
      <c r="A246" s="84" t="s">
        <v>694</v>
      </c>
      <c r="B246" s="84" t="s">
        <v>695</v>
      </c>
      <c r="C246" s="84" t="s">
        <v>227</v>
      </c>
      <c r="D246" s="45">
        <v>13</v>
      </c>
      <c r="E246" s="45">
        <v>0</v>
      </c>
      <c r="F246" s="45">
        <v>0</v>
      </c>
      <c r="G246" s="45">
        <v>0</v>
      </c>
      <c r="H246" s="45">
        <v>5</v>
      </c>
      <c r="I246" s="45">
        <v>52</v>
      </c>
      <c r="J246" s="85">
        <f t="shared" si="12"/>
        <v>70</v>
      </c>
      <c r="K246" s="45">
        <v>0</v>
      </c>
      <c r="L246" s="85">
        <f t="shared" si="13"/>
        <v>70</v>
      </c>
      <c r="M246" s="94" t="s">
        <v>778</v>
      </c>
      <c r="N246" s="45">
        <v>65</v>
      </c>
      <c r="O246" s="45">
        <v>0</v>
      </c>
      <c r="P246" s="45">
        <v>0</v>
      </c>
      <c r="Q246" s="45">
        <v>0</v>
      </c>
      <c r="R246" s="45">
        <v>18</v>
      </c>
      <c r="S246" s="45">
        <v>13</v>
      </c>
      <c r="T246" s="85">
        <f t="shared" si="14"/>
        <v>96</v>
      </c>
      <c r="U246" s="45">
        <v>0</v>
      </c>
      <c r="V246" s="85">
        <f t="shared" si="15"/>
        <v>96</v>
      </c>
      <c r="W246" s="94" t="s">
        <v>778</v>
      </c>
    </row>
    <row r="247" spans="1:23" ht="14.25" customHeight="1" x14ac:dyDescent="0.3">
      <c r="A247" s="84" t="s">
        <v>696</v>
      </c>
      <c r="B247" s="84" t="s">
        <v>697</v>
      </c>
      <c r="C247" s="84" t="s">
        <v>227</v>
      </c>
      <c r="D247" s="45">
        <v>0</v>
      </c>
      <c r="E247" s="45">
        <v>22</v>
      </c>
      <c r="F247" s="45">
        <v>0</v>
      </c>
      <c r="G247" s="45">
        <v>0</v>
      </c>
      <c r="H247" s="45">
        <v>10</v>
      </c>
      <c r="I247" s="45">
        <v>214</v>
      </c>
      <c r="J247" s="85">
        <f t="shared" si="12"/>
        <v>246</v>
      </c>
      <c r="K247" s="45">
        <v>186</v>
      </c>
      <c r="L247" s="85">
        <f t="shared" si="13"/>
        <v>432</v>
      </c>
      <c r="M247" s="94" t="s">
        <v>778</v>
      </c>
      <c r="N247" s="45">
        <v>84</v>
      </c>
      <c r="O247" s="45">
        <v>40</v>
      </c>
      <c r="P247" s="45">
        <v>0</v>
      </c>
      <c r="Q247" s="45">
        <v>15</v>
      </c>
      <c r="R247" s="45">
        <v>130</v>
      </c>
      <c r="S247" s="45">
        <v>19</v>
      </c>
      <c r="T247" s="85">
        <f t="shared" si="14"/>
        <v>288</v>
      </c>
      <c r="U247" s="45">
        <v>146</v>
      </c>
      <c r="V247" s="85">
        <f t="shared" si="15"/>
        <v>434</v>
      </c>
      <c r="W247" s="94" t="s">
        <v>57</v>
      </c>
    </row>
    <row r="248" spans="1:23" ht="14.25" customHeight="1" x14ac:dyDescent="0.3">
      <c r="A248" s="84" t="s">
        <v>698</v>
      </c>
      <c r="B248" s="84" t="s">
        <v>699</v>
      </c>
      <c r="C248" s="84" t="s">
        <v>224</v>
      </c>
      <c r="D248" s="45">
        <v>0</v>
      </c>
      <c r="E248" s="45">
        <v>30</v>
      </c>
      <c r="F248" s="45">
        <v>0</v>
      </c>
      <c r="G248" s="45">
        <v>0</v>
      </c>
      <c r="H248" s="45">
        <v>0</v>
      </c>
      <c r="I248" s="45">
        <v>44</v>
      </c>
      <c r="J248" s="85">
        <f t="shared" si="12"/>
        <v>74</v>
      </c>
      <c r="K248" s="45">
        <v>0</v>
      </c>
      <c r="L248" s="85">
        <f t="shared" si="13"/>
        <v>74</v>
      </c>
      <c r="M248" s="94" t="s">
        <v>778</v>
      </c>
      <c r="N248" s="45">
        <v>14</v>
      </c>
      <c r="O248" s="45">
        <v>12</v>
      </c>
      <c r="P248" s="45">
        <v>0</v>
      </c>
      <c r="Q248" s="45">
        <v>0</v>
      </c>
      <c r="R248" s="45">
        <v>26</v>
      </c>
      <c r="S248" s="45">
        <v>0</v>
      </c>
      <c r="T248" s="85">
        <f t="shared" si="14"/>
        <v>52</v>
      </c>
      <c r="U248" s="45">
        <v>0</v>
      </c>
      <c r="V248" s="85">
        <f t="shared" si="15"/>
        <v>52</v>
      </c>
      <c r="W248" s="94" t="s">
        <v>778</v>
      </c>
    </row>
    <row r="249" spans="1:23" ht="14.25" customHeight="1" x14ac:dyDescent="0.3">
      <c r="A249" s="84" t="s">
        <v>700</v>
      </c>
      <c r="B249" s="84" t="s">
        <v>701</v>
      </c>
      <c r="C249" s="84" t="s">
        <v>236</v>
      </c>
      <c r="D249" s="45">
        <v>0</v>
      </c>
      <c r="E249" s="45">
        <v>0</v>
      </c>
      <c r="F249" s="45">
        <v>0</v>
      </c>
      <c r="G249" s="45">
        <v>0</v>
      </c>
      <c r="H249" s="45">
        <v>0</v>
      </c>
      <c r="I249" s="45">
        <v>100</v>
      </c>
      <c r="J249" s="85">
        <f t="shared" si="12"/>
        <v>100</v>
      </c>
      <c r="K249" s="45">
        <v>0</v>
      </c>
      <c r="L249" s="85">
        <f t="shared" si="13"/>
        <v>100</v>
      </c>
      <c r="M249" s="94" t="s">
        <v>778</v>
      </c>
      <c r="N249" s="45">
        <v>0</v>
      </c>
      <c r="O249" s="45">
        <v>16</v>
      </c>
      <c r="P249" s="45">
        <v>0</v>
      </c>
      <c r="Q249" s="45">
        <v>0</v>
      </c>
      <c r="R249" s="45">
        <v>16</v>
      </c>
      <c r="S249" s="45">
        <v>0</v>
      </c>
      <c r="T249" s="85">
        <f t="shared" si="14"/>
        <v>32</v>
      </c>
      <c r="U249" s="45">
        <v>0</v>
      </c>
      <c r="V249" s="85">
        <f t="shared" si="15"/>
        <v>32</v>
      </c>
      <c r="W249" s="94" t="s">
        <v>778</v>
      </c>
    </row>
    <row r="250" spans="1:23" ht="14.25" customHeight="1" x14ac:dyDescent="0.3">
      <c r="A250" s="84" t="s">
        <v>702</v>
      </c>
      <c r="B250" s="84" t="s">
        <v>703</v>
      </c>
      <c r="C250" s="17" t="s">
        <v>258</v>
      </c>
      <c r="D250" s="45">
        <v>2</v>
      </c>
      <c r="E250" s="45">
        <v>3</v>
      </c>
      <c r="F250" s="45">
        <v>0</v>
      </c>
      <c r="G250" s="45">
        <v>0</v>
      </c>
      <c r="H250" s="45">
        <v>9</v>
      </c>
      <c r="I250" s="45">
        <v>47</v>
      </c>
      <c r="J250" s="85">
        <f t="shared" si="12"/>
        <v>61</v>
      </c>
      <c r="K250" s="45">
        <v>0</v>
      </c>
      <c r="L250" s="85">
        <f t="shared" si="13"/>
        <v>61</v>
      </c>
      <c r="M250" s="94" t="s">
        <v>57</v>
      </c>
      <c r="N250" s="45">
        <v>0</v>
      </c>
      <c r="O250" s="45">
        <v>6</v>
      </c>
      <c r="P250" s="45">
        <v>2</v>
      </c>
      <c r="Q250" s="45">
        <v>0</v>
      </c>
      <c r="R250" s="45">
        <v>33</v>
      </c>
      <c r="S250" s="45">
        <v>0</v>
      </c>
      <c r="T250" s="85">
        <f t="shared" si="14"/>
        <v>41</v>
      </c>
      <c r="U250" s="45">
        <v>117</v>
      </c>
      <c r="V250" s="85">
        <f t="shared" si="15"/>
        <v>158</v>
      </c>
      <c r="W250" s="94" t="s">
        <v>57</v>
      </c>
    </row>
    <row r="251" spans="1:23" ht="14.25" customHeight="1" x14ac:dyDescent="0.3">
      <c r="A251" s="84" t="s">
        <v>704</v>
      </c>
      <c r="B251" s="84" t="s">
        <v>705</v>
      </c>
      <c r="C251" s="84" t="s">
        <v>258</v>
      </c>
      <c r="D251" s="45">
        <v>20</v>
      </c>
      <c r="E251" s="45">
        <v>10</v>
      </c>
      <c r="F251" s="45">
        <v>0</v>
      </c>
      <c r="G251" s="45">
        <v>14</v>
      </c>
      <c r="H251" s="45">
        <v>33</v>
      </c>
      <c r="I251" s="45">
        <v>399</v>
      </c>
      <c r="J251" s="85">
        <f t="shared" si="12"/>
        <v>476</v>
      </c>
      <c r="K251" s="45">
        <v>0</v>
      </c>
      <c r="L251" s="85">
        <f t="shared" si="13"/>
        <v>476</v>
      </c>
      <c r="M251" s="94" t="s">
        <v>57</v>
      </c>
      <c r="N251" s="45">
        <v>195</v>
      </c>
      <c r="O251" s="45">
        <v>0</v>
      </c>
      <c r="P251" s="45">
        <v>0</v>
      </c>
      <c r="Q251" s="45">
        <v>0</v>
      </c>
      <c r="R251" s="45">
        <v>97</v>
      </c>
      <c r="S251" s="45">
        <v>0</v>
      </c>
      <c r="T251" s="85">
        <f t="shared" si="14"/>
        <v>292</v>
      </c>
      <c r="U251" s="45">
        <v>15</v>
      </c>
      <c r="V251" s="85">
        <f t="shared" si="15"/>
        <v>307</v>
      </c>
      <c r="W251" s="94" t="s">
        <v>57</v>
      </c>
    </row>
    <row r="252" spans="1:23" ht="14.25" customHeight="1" x14ac:dyDescent="0.3">
      <c r="A252" s="84" t="s">
        <v>706</v>
      </c>
      <c r="B252" s="84" t="s">
        <v>707</v>
      </c>
      <c r="C252" s="84" t="s">
        <v>248</v>
      </c>
      <c r="D252" s="45">
        <v>17</v>
      </c>
      <c r="E252" s="45">
        <v>3</v>
      </c>
      <c r="F252" s="45">
        <v>0</v>
      </c>
      <c r="G252" s="45">
        <v>0</v>
      </c>
      <c r="H252" s="45">
        <v>29</v>
      </c>
      <c r="I252" s="45">
        <v>270</v>
      </c>
      <c r="J252" s="85">
        <f t="shared" si="12"/>
        <v>319</v>
      </c>
      <c r="K252" s="45">
        <v>18</v>
      </c>
      <c r="L252" s="85">
        <f t="shared" si="13"/>
        <v>337</v>
      </c>
      <c r="M252" s="94" t="s">
        <v>57</v>
      </c>
      <c r="N252" s="45">
        <v>53</v>
      </c>
      <c r="O252" s="45">
        <v>25</v>
      </c>
      <c r="P252" s="45">
        <v>20</v>
      </c>
      <c r="Q252" s="45">
        <v>0</v>
      </c>
      <c r="R252" s="45">
        <v>143</v>
      </c>
      <c r="S252" s="45">
        <v>0</v>
      </c>
      <c r="T252" s="85">
        <f t="shared" si="14"/>
        <v>241</v>
      </c>
      <c r="U252" s="45">
        <v>36</v>
      </c>
      <c r="V252" s="85">
        <f t="shared" si="15"/>
        <v>277</v>
      </c>
      <c r="W252" s="94" t="s">
        <v>778</v>
      </c>
    </row>
    <row r="253" spans="1:23" ht="14.25" customHeight="1" x14ac:dyDescent="0.3">
      <c r="A253" s="84" t="s">
        <v>708</v>
      </c>
      <c r="B253" s="84" t="s">
        <v>709</v>
      </c>
      <c r="C253" s="84" t="s">
        <v>224</v>
      </c>
      <c r="D253" s="45">
        <v>0</v>
      </c>
      <c r="E253" s="45">
        <v>5</v>
      </c>
      <c r="F253" s="45">
        <v>0</v>
      </c>
      <c r="G253" s="45">
        <v>0</v>
      </c>
      <c r="H253" s="45">
        <v>4</v>
      </c>
      <c r="I253" s="45">
        <v>326</v>
      </c>
      <c r="J253" s="85">
        <f t="shared" si="12"/>
        <v>335</v>
      </c>
      <c r="K253" s="45">
        <v>8</v>
      </c>
      <c r="L253" s="85">
        <f t="shared" si="13"/>
        <v>343</v>
      </c>
      <c r="M253" s="94" t="s">
        <v>778</v>
      </c>
      <c r="N253" s="45">
        <v>0</v>
      </c>
      <c r="O253" s="45">
        <v>59</v>
      </c>
      <c r="P253" s="45">
        <v>0</v>
      </c>
      <c r="Q253" s="45">
        <v>0</v>
      </c>
      <c r="R253" s="45">
        <v>155</v>
      </c>
      <c r="S253" s="45">
        <v>0</v>
      </c>
      <c r="T253" s="85">
        <f t="shared" si="14"/>
        <v>214</v>
      </c>
      <c r="U253" s="45">
        <v>0</v>
      </c>
      <c r="V253" s="85">
        <f t="shared" si="15"/>
        <v>214</v>
      </c>
      <c r="W253" s="94" t="s">
        <v>778</v>
      </c>
    </row>
    <row r="254" spans="1:23" ht="14.25" customHeight="1" x14ac:dyDescent="0.3">
      <c r="A254" s="84" t="s">
        <v>795</v>
      </c>
      <c r="B254" s="84" t="s">
        <v>796</v>
      </c>
      <c r="C254" s="84" t="s">
        <v>224</v>
      </c>
      <c r="D254" s="45">
        <v>0</v>
      </c>
      <c r="E254" s="45">
        <v>0</v>
      </c>
      <c r="F254" s="45">
        <v>0</v>
      </c>
      <c r="G254" s="45">
        <v>0</v>
      </c>
      <c r="H254" s="45">
        <v>0</v>
      </c>
      <c r="I254" s="45">
        <v>0</v>
      </c>
      <c r="J254" s="85">
        <f t="shared" si="12"/>
        <v>0</v>
      </c>
      <c r="K254" s="45">
        <v>0</v>
      </c>
      <c r="L254" s="85">
        <f t="shared" si="13"/>
        <v>0</v>
      </c>
      <c r="M254" s="94" t="s">
        <v>778</v>
      </c>
      <c r="N254" s="45">
        <v>0</v>
      </c>
      <c r="O254" s="45">
        <v>0</v>
      </c>
      <c r="P254" s="45">
        <v>0</v>
      </c>
      <c r="Q254" s="45">
        <v>0</v>
      </c>
      <c r="R254" s="45">
        <v>1</v>
      </c>
      <c r="S254" s="45">
        <v>7</v>
      </c>
      <c r="T254" s="85">
        <f t="shared" si="14"/>
        <v>8</v>
      </c>
      <c r="U254" s="45">
        <v>0</v>
      </c>
      <c r="V254" s="85">
        <f t="shared" si="15"/>
        <v>8</v>
      </c>
      <c r="W254" s="94" t="s">
        <v>778</v>
      </c>
    </row>
    <row r="255" spans="1:23" ht="14.25" customHeight="1" x14ac:dyDescent="0.3">
      <c r="A255" s="84" t="s">
        <v>710</v>
      </c>
      <c r="B255" s="84" t="s">
        <v>711</v>
      </c>
      <c r="C255" s="84" t="s">
        <v>258</v>
      </c>
      <c r="D255" s="45">
        <v>48</v>
      </c>
      <c r="E255" s="45">
        <v>0</v>
      </c>
      <c r="F255" s="45">
        <v>0</v>
      </c>
      <c r="G255" s="45">
        <v>33</v>
      </c>
      <c r="H255" s="45">
        <v>0</v>
      </c>
      <c r="I255" s="45">
        <v>13</v>
      </c>
      <c r="J255" s="85">
        <f t="shared" si="12"/>
        <v>94</v>
      </c>
      <c r="K255" s="45">
        <v>9</v>
      </c>
      <c r="L255" s="85">
        <f t="shared" si="13"/>
        <v>103</v>
      </c>
      <c r="M255" s="94" t="s">
        <v>57</v>
      </c>
      <c r="N255" s="45">
        <v>168</v>
      </c>
      <c r="O255" s="45">
        <v>34</v>
      </c>
      <c r="P255" s="45">
        <v>0</v>
      </c>
      <c r="Q255" s="45">
        <v>13</v>
      </c>
      <c r="R255" s="45">
        <v>0</v>
      </c>
      <c r="S255" s="45">
        <v>0</v>
      </c>
      <c r="T255" s="85">
        <f t="shared" si="14"/>
        <v>215</v>
      </c>
      <c r="U255" s="45">
        <v>85</v>
      </c>
      <c r="V255" s="85">
        <f t="shared" si="15"/>
        <v>300</v>
      </c>
      <c r="W255" s="94" t="s">
        <v>57</v>
      </c>
    </row>
    <row r="256" spans="1:23" ht="14.25" customHeight="1" x14ac:dyDescent="0.3">
      <c r="A256" s="84" t="s">
        <v>712</v>
      </c>
      <c r="B256" s="84" t="s">
        <v>713</v>
      </c>
      <c r="C256" s="84" t="s">
        <v>224</v>
      </c>
      <c r="D256" s="45">
        <v>0</v>
      </c>
      <c r="E256" s="45">
        <v>0</v>
      </c>
      <c r="F256" s="45">
        <v>0</v>
      </c>
      <c r="G256" s="45">
        <v>0</v>
      </c>
      <c r="H256" s="45">
        <v>1</v>
      </c>
      <c r="I256" s="45">
        <v>18</v>
      </c>
      <c r="J256" s="85">
        <f t="shared" si="12"/>
        <v>19</v>
      </c>
      <c r="K256" s="45">
        <v>0</v>
      </c>
      <c r="L256" s="85">
        <f t="shared" si="13"/>
        <v>19</v>
      </c>
      <c r="M256" s="94" t="s">
        <v>778</v>
      </c>
      <c r="N256" s="45">
        <v>0</v>
      </c>
      <c r="O256" s="45">
        <v>0</v>
      </c>
      <c r="P256" s="45">
        <v>0</v>
      </c>
      <c r="Q256" s="45">
        <v>0</v>
      </c>
      <c r="R256" s="45">
        <v>1</v>
      </c>
      <c r="S256" s="45">
        <v>0</v>
      </c>
      <c r="T256" s="85">
        <f t="shared" si="14"/>
        <v>1</v>
      </c>
      <c r="U256" s="45">
        <v>0</v>
      </c>
      <c r="V256" s="85">
        <f t="shared" si="15"/>
        <v>1</v>
      </c>
      <c r="W256" s="94" t="s">
        <v>778</v>
      </c>
    </row>
    <row r="257" spans="1:23" ht="14.25" customHeight="1" x14ac:dyDescent="0.3">
      <c r="A257" s="84" t="s">
        <v>714</v>
      </c>
      <c r="B257" s="84" t="s">
        <v>715</v>
      </c>
      <c r="C257" s="84" t="s">
        <v>224</v>
      </c>
      <c r="D257" s="45">
        <v>0</v>
      </c>
      <c r="E257" s="45">
        <v>0</v>
      </c>
      <c r="F257" s="45">
        <v>0</v>
      </c>
      <c r="G257" s="45">
        <v>0</v>
      </c>
      <c r="H257" s="45">
        <v>0</v>
      </c>
      <c r="I257" s="45">
        <v>31</v>
      </c>
      <c r="J257" s="85">
        <f t="shared" si="12"/>
        <v>31</v>
      </c>
      <c r="K257" s="45">
        <v>0</v>
      </c>
      <c r="L257" s="85">
        <f t="shared" si="13"/>
        <v>31</v>
      </c>
      <c r="M257" s="94" t="s">
        <v>778</v>
      </c>
      <c r="N257" s="45">
        <v>0</v>
      </c>
      <c r="O257" s="45">
        <v>0</v>
      </c>
      <c r="P257" s="45">
        <v>0</v>
      </c>
      <c r="Q257" s="45">
        <v>0</v>
      </c>
      <c r="R257" s="45">
        <v>12</v>
      </c>
      <c r="S257" s="45">
        <v>0</v>
      </c>
      <c r="T257" s="85">
        <f t="shared" si="14"/>
        <v>12</v>
      </c>
      <c r="U257" s="45">
        <v>0</v>
      </c>
      <c r="V257" s="85">
        <f t="shared" si="15"/>
        <v>12</v>
      </c>
      <c r="W257" s="94" t="s">
        <v>778</v>
      </c>
    </row>
    <row r="258" spans="1:23" ht="14.25" customHeight="1" x14ac:dyDescent="0.3">
      <c r="A258" s="84" t="s">
        <v>716</v>
      </c>
      <c r="B258" s="84" t="s">
        <v>717</v>
      </c>
      <c r="C258" s="84" t="s">
        <v>253</v>
      </c>
      <c r="D258" s="45">
        <v>0</v>
      </c>
      <c r="E258" s="45">
        <v>0</v>
      </c>
      <c r="F258" s="45">
        <v>0</v>
      </c>
      <c r="G258" s="45">
        <v>0</v>
      </c>
      <c r="H258" s="45">
        <v>0</v>
      </c>
      <c r="I258" s="45">
        <v>62</v>
      </c>
      <c r="J258" s="85">
        <f t="shared" si="12"/>
        <v>62</v>
      </c>
      <c r="K258" s="45">
        <v>0</v>
      </c>
      <c r="L258" s="85">
        <f t="shared" si="13"/>
        <v>62</v>
      </c>
      <c r="M258" s="94" t="s">
        <v>778</v>
      </c>
      <c r="N258" s="45">
        <v>10</v>
      </c>
      <c r="O258" s="45">
        <v>0</v>
      </c>
      <c r="P258" s="45">
        <v>0</v>
      </c>
      <c r="Q258" s="45">
        <v>0</v>
      </c>
      <c r="R258" s="45">
        <v>2</v>
      </c>
      <c r="S258" s="45">
        <v>0</v>
      </c>
      <c r="T258" s="85">
        <f t="shared" si="14"/>
        <v>12</v>
      </c>
      <c r="U258" s="45">
        <v>0</v>
      </c>
      <c r="V258" s="85">
        <f t="shared" si="15"/>
        <v>12</v>
      </c>
      <c r="W258" s="94" t="s">
        <v>778</v>
      </c>
    </row>
    <row r="259" spans="1:23" ht="14.25" customHeight="1" x14ac:dyDescent="0.3">
      <c r="A259" s="84" t="s">
        <v>718</v>
      </c>
      <c r="B259" s="84" t="s">
        <v>719</v>
      </c>
      <c r="C259" s="84" t="s">
        <v>253</v>
      </c>
      <c r="D259" s="45">
        <v>0</v>
      </c>
      <c r="E259" s="45">
        <v>0</v>
      </c>
      <c r="F259" s="45">
        <v>0</v>
      </c>
      <c r="G259" s="45">
        <v>0</v>
      </c>
      <c r="H259" s="45">
        <v>0</v>
      </c>
      <c r="I259" s="45">
        <v>0</v>
      </c>
      <c r="J259" s="85">
        <f t="shared" si="12"/>
        <v>0</v>
      </c>
      <c r="K259" s="45">
        <v>0</v>
      </c>
      <c r="L259" s="85">
        <f t="shared" si="13"/>
        <v>0</v>
      </c>
      <c r="M259" s="94" t="s">
        <v>778</v>
      </c>
      <c r="N259" s="45">
        <v>6</v>
      </c>
      <c r="O259" s="45">
        <v>5</v>
      </c>
      <c r="P259" s="45">
        <v>0</v>
      </c>
      <c r="Q259" s="45">
        <v>0</v>
      </c>
      <c r="R259" s="45">
        <v>0</v>
      </c>
      <c r="S259" s="45">
        <v>0</v>
      </c>
      <c r="T259" s="85">
        <f t="shared" si="14"/>
        <v>11</v>
      </c>
      <c r="U259" s="45">
        <v>0</v>
      </c>
      <c r="V259" s="85">
        <f t="shared" si="15"/>
        <v>11</v>
      </c>
      <c r="W259" s="94" t="s">
        <v>778</v>
      </c>
    </row>
    <row r="260" spans="1:23" ht="14.25" customHeight="1" x14ac:dyDescent="0.3">
      <c r="A260" s="84" t="s">
        <v>720</v>
      </c>
      <c r="B260" s="84" t="s">
        <v>721</v>
      </c>
      <c r="C260" s="84" t="s">
        <v>224</v>
      </c>
      <c r="D260" s="45">
        <v>0</v>
      </c>
      <c r="E260" s="45">
        <v>4</v>
      </c>
      <c r="F260" s="45">
        <v>0</v>
      </c>
      <c r="G260" s="45">
        <v>0</v>
      </c>
      <c r="H260" s="45">
        <v>0</v>
      </c>
      <c r="I260" s="45">
        <v>31</v>
      </c>
      <c r="J260" s="85">
        <f t="shared" si="12"/>
        <v>35</v>
      </c>
      <c r="K260" s="45">
        <v>0</v>
      </c>
      <c r="L260" s="85">
        <f t="shared" si="13"/>
        <v>35</v>
      </c>
      <c r="M260" s="94" t="s">
        <v>778</v>
      </c>
      <c r="N260" s="45">
        <v>0</v>
      </c>
      <c r="O260" s="45">
        <v>22</v>
      </c>
      <c r="P260" s="45">
        <v>0</v>
      </c>
      <c r="Q260" s="45">
        <v>0</v>
      </c>
      <c r="R260" s="45">
        <v>0</v>
      </c>
      <c r="S260" s="45">
        <v>0</v>
      </c>
      <c r="T260" s="85">
        <f t="shared" si="14"/>
        <v>22</v>
      </c>
      <c r="U260" s="45">
        <v>0</v>
      </c>
      <c r="V260" s="85">
        <f t="shared" si="15"/>
        <v>22</v>
      </c>
      <c r="W260" s="94" t="s">
        <v>778</v>
      </c>
    </row>
    <row r="261" spans="1:23" ht="14.25" customHeight="1" x14ac:dyDescent="0.3">
      <c r="A261" s="84" t="s">
        <v>722</v>
      </c>
      <c r="B261" s="84" t="s">
        <v>723</v>
      </c>
      <c r="C261" s="84" t="s">
        <v>253</v>
      </c>
      <c r="D261" s="45">
        <v>0</v>
      </c>
      <c r="E261" s="45">
        <v>0</v>
      </c>
      <c r="F261" s="45">
        <v>0</v>
      </c>
      <c r="G261" s="45">
        <v>0</v>
      </c>
      <c r="H261" s="45">
        <v>1</v>
      </c>
      <c r="I261" s="45">
        <v>20</v>
      </c>
      <c r="J261" s="85">
        <f t="shared" si="12"/>
        <v>21</v>
      </c>
      <c r="K261" s="45">
        <v>0</v>
      </c>
      <c r="L261" s="85">
        <f t="shared" si="13"/>
        <v>21</v>
      </c>
      <c r="M261" s="94" t="s">
        <v>778</v>
      </c>
      <c r="N261" s="45">
        <v>39</v>
      </c>
      <c r="O261" s="45">
        <v>8</v>
      </c>
      <c r="P261" s="45">
        <v>0</v>
      </c>
      <c r="Q261" s="45">
        <v>0</v>
      </c>
      <c r="R261" s="45">
        <v>30</v>
      </c>
      <c r="S261" s="45">
        <v>0</v>
      </c>
      <c r="T261" s="85">
        <f t="shared" si="14"/>
        <v>77</v>
      </c>
      <c r="U261" s="45">
        <v>0</v>
      </c>
      <c r="V261" s="85">
        <f t="shared" si="15"/>
        <v>77</v>
      </c>
      <c r="W261" s="94" t="s">
        <v>778</v>
      </c>
    </row>
    <row r="262" spans="1:23" ht="14.25" customHeight="1" x14ac:dyDescent="0.3">
      <c r="A262" s="84" t="s">
        <v>724</v>
      </c>
      <c r="B262" s="84" t="s">
        <v>725</v>
      </c>
      <c r="C262" s="84" t="s">
        <v>258</v>
      </c>
      <c r="D262" s="45">
        <v>8</v>
      </c>
      <c r="E262" s="45">
        <v>0</v>
      </c>
      <c r="F262" s="45">
        <v>0</v>
      </c>
      <c r="G262" s="45">
        <v>0</v>
      </c>
      <c r="H262" s="45">
        <v>7</v>
      </c>
      <c r="I262" s="45">
        <v>87</v>
      </c>
      <c r="J262" s="85">
        <f t="shared" si="12"/>
        <v>102</v>
      </c>
      <c r="K262" s="45">
        <v>26</v>
      </c>
      <c r="L262" s="85">
        <f t="shared" si="13"/>
        <v>128</v>
      </c>
      <c r="M262" s="94" t="s">
        <v>57</v>
      </c>
      <c r="N262" s="45">
        <v>24</v>
      </c>
      <c r="O262" s="45">
        <v>0</v>
      </c>
      <c r="P262" s="45">
        <v>0</v>
      </c>
      <c r="Q262" s="45">
        <v>18</v>
      </c>
      <c r="R262" s="45">
        <v>4</v>
      </c>
      <c r="S262" s="45">
        <v>0</v>
      </c>
      <c r="T262" s="85">
        <f t="shared" si="14"/>
        <v>46</v>
      </c>
      <c r="U262" s="45">
        <v>3</v>
      </c>
      <c r="V262" s="85">
        <f t="shared" si="15"/>
        <v>49</v>
      </c>
      <c r="W262" s="94" t="s">
        <v>57</v>
      </c>
    </row>
    <row r="263" spans="1:23" ht="14.25" customHeight="1" x14ac:dyDescent="0.3">
      <c r="A263" s="84" t="s">
        <v>726</v>
      </c>
      <c r="B263" s="84" t="s">
        <v>727</v>
      </c>
      <c r="C263" s="84" t="s">
        <v>253</v>
      </c>
      <c r="D263" s="45">
        <v>14</v>
      </c>
      <c r="E263" s="45">
        <v>8</v>
      </c>
      <c r="F263" s="45">
        <v>0</v>
      </c>
      <c r="G263" s="45">
        <v>0</v>
      </c>
      <c r="H263" s="45">
        <v>22</v>
      </c>
      <c r="I263" s="45">
        <v>65</v>
      </c>
      <c r="J263" s="85">
        <f t="shared" si="12"/>
        <v>109</v>
      </c>
      <c r="K263" s="45">
        <v>5</v>
      </c>
      <c r="L263" s="85">
        <f t="shared" si="13"/>
        <v>114</v>
      </c>
      <c r="M263" s="94" t="s">
        <v>778</v>
      </c>
      <c r="N263" s="45">
        <v>50</v>
      </c>
      <c r="O263" s="45">
        <v>1</v>
      </c>
      <c r="P263" s="45">
        <v>11</v>
      </c>
      <c r="Q263" s="45">
        <v>18</v>
      </c>
      <c r="R263" s="45">
        <v>59</v>
      </c>
      <c r="S263" s="45">
        <v>0</v>
      </c>
      <c r="T263" s="85">
        <f t="shared" si="14"/>
        <v>139</v>
      </c>
      <c r="U263" s="45">
        <v>47</v>
      </c>
      <c r="V263" s="85">
        <f t="shared" si="15"/>
        <v>186</v>
      </c>
      <c r="W263" s="94" t="s">
        <v>57</v>
      </c>
    </row>
    <row r="264" spans="1:23" ht="14.25" customHeight="1" x14ac:dyDescent="0.3">
      <c r="A264" s="84" t="s">
        <v>728</v>
      </c>
      <c r="B264" s="84" t="s">
        <v>729</v>
      </c>
      <c r="C264" s="84" t="s">
        <v>239</v>
      </c>
      <c r="D264" s="45">
        <v>0</v>
      </c>
      <c r="E264" s="45">
        <v>0</v>
      </c>
      <c r="F264" s="45">
        <v>0</v>
      </c>
      <c r="G264" s="45">
        <v>0</v>
      </c>
      <c r="H264" s="45">
        <v>114</v>
      </c>
      <c r="I264" s="45">
        <v>0</v>
      </c>
      <c r="J264" s="85">
        <f t="shared" si="12"/>
        <v>114</v>
      </c>
      <c r="K264" s="45">
        <v>39</v>
      </c>
      <c r="L264" s="85">
        <f t="shared" si="13"/>
        <v>153</v>
      </c>
      <c r="M264" s="94" t="s">
        <v>57</v>
      </c>
      <c r="N264" s="45">
        <v>0</v>
      </c>
      <c r="O264" s="45">
        <v>4</v>
      </c>
      <c r="P264" s="45">
        <v>0</v>
      </c>
      <c r="Q264" s="45">
        <v>0</v>
      </c>
      <c r="R264" s="45">
        <v>85</v>
      </c>
      <c r="S264" s="45">
        <v>0</v>
      </c>
      <c r="T264" s="85">
        <f t="shared" si="14"/>
        <v>89</v>
      </c>
      <c r="U264" s="45">
        <v>0</v>
      </c>
      <c r="V264" s="85">
        <f t="shared" si="15"/>
        <v>89</v>
      </c>
      <c r="W264" s="94" t="s">
        <v>778</v>
      </c>
    </row>
    <row r="265" spans="1:23" ht="14.25" customHeight="1" x14ac:dyDescent="0.3">
      <c r="D265" s="86">
        <f t="shared" ref="D265:L265" si="16">SUM(D12:D264)</f>
        <v>3248</v>
      </c>
      <c r="E265" s="86">
        <f t="shared" si="16"/>
        <v>3961</v>
      </c>
      <c r="F265" s="86">
        <f t="shared" si="16"/>
        <v>182</v>
      </c>
      <c r="G265" s="86">
        <f t="shared" si="16"/>
        <v>681</v>
      </c>
      <c r="H265" s="86">
        <f t="shared" si="16"/>
        <v>2996</v>
      </c>
      <c r="I265" s="86">
        <f t="shared" si="16"/>
        <v>18830</v>
      </c>
      <c r="J265" s="86">
        <f t="shared" si="16"/>
        <v>29898</v>
      </c>
      <c r="K265" s="86">
        <f t="shared" si="16"/>
        <v>6517</v>
      </c>
      <c r="L265" s="86">
        <f t="shared" si="16"/>
        <v>36415</v>
      </c>
      <c r="M265" s="94" t="s">
        <v>57</v>
      </c>
      <c r="N265" s="86">
        <f t="shared" ref="N265:V265" si="17">SUM(N12:N264)</f>
        <v>9375</v>
      </c>
      <c r="O265" s="86">
        <f t="shared" si="17"/>
        <v>4325</v>
      </c>
      <c r="P265" s="86">
        <f t="shared" si="17"/>
        <v>430</v>
      </c>
      <c r="Q265" s="86">
        <f t="shared" si="17"/>
        <v>1268</v>
      </c>
      <c r="R265" s="86">
        <f t="shared" si="17"/>
        <v>8646</v>
      </c>
      <c r="S265" s="86">
        <f t="shared" si="17"/>
        <v>516</v>
      </c>
      <c r="T265" s="86">
        <f t="shared" si="17"/>
        <v>24560</v>
      </c>
      <c r="U265" s="86">
        <f t="shared" si="17"/>
        <v>7639</v>
      </c>
      <c r="V265" s="86">
        <f t="shared" si="17"/>
        <v>32199</v>
      </c>
      <c r="W265" s="94" t="s">
        <v>57</v>
      </c>
    </row>
    <row r="266" spans="1:23" ht="14.25" customHeight="1" x14ac:dyDescent="0.3">
      <c r="D266" s="85"/>
      <c r="E266" s="85"/>
      <c r="F266" s="85"/>
      <c r="G266" s="85"/>
      <c r="H266" s="85"/>
      <c r="I266" s="85"/>
      <c r="J266" s="85"/>
      <c r="K266" s="85"/>
      <c r="L266" s="85"/>
      <c r="M266" s="85"/>
      <c r="N266" s="85"/>
      <c r="O266" s="85"/>
      <c r="P266" s="85"/>
      <c r="Q266" s="85"/>
      <c r="R266" s="85"/>
      <c r="S266" s="85"/>
      <c r="T266" s="85"/>
      <c r="U266" s="85"/>
      <c r="V266" s="85"/>
    </row>
    <row r="267" spans="1:23" ht="14.25" customHeight="1" x14ac:dyDescent="0.3">
      <c r="A267" s="4" t="s">
        <v>730</v>
      </c>
      <c r="D267" s="43"/>
      <c r="E267" s="85"/>
      <c r="F267" s="85"/>
      <c r="G267" s="85"/>
      <c r="H267" s="85"/>
      <c r="I267" s="85"/>
      <c r="J267" s="85"/>
      <c r="K267" s="85"/>
      <c r="L267" s="85"/>
      <c r="M267" s="85"/>
      <c r="N267" s="43"/>
      <c r="O267" s="85"/>
      <c r="P267" s="85"/>
      <c r="Q267" s="85"/>
      <c r="R267" s="85"/>
      <c r="S267" s="85"/>
      <c r="T267" s="85"/>
      <c r="U267" s="85"/>
      <c r="V267" s="85"/>
    </row>
    <row r="268" spans="1:23" ht="14.25" customHeight="1" x14ac:dyDescent="0.3">
      <c r="A268" t="s">
        <v>797</v>
      </c>
      <c r="B268" t="s">
        <v>798</v>
      </c>
      <c r="C268" t="s">
        <v>733</v>
      </c>
      <c r="D268" s="45">
        <v>0</v>
      </c>
      <c r="E268" s="45">
        <v>0</v>
      </c>
      <c r="F268" s="45">
        <v>0</v>
      </c>
      <c r="G268" s="43" t="s">
        <v>56</v>
      </c>
      <c r="H268" s="45">
        <v>0</v>
      </c>
      <c r="I268" s="43" t="s">
        <v>56</v>
      </c>
      <c r="J268" s="85">
        <f>SUM(D268:I268)</f>
        <v>0</v>
      </c>
      <c r="K268" s="45">
        <v>0</v>
      </c>
      <c r="L268" s="85">
        <f>SUM(J268:K268)</f>
        <v>0</v>
      </c>
      <c r="M268" s="94" t="s">
        <v>778</v>
      </c>
      <c r="N268" s="45">
        <v>0</v>
      </c>
      <c r="O268" s="45">
        <v>0</v>
      </c>
      <c r="P268" s="45">
        <v>0</v>
      </c>
      <c r="Q268" s="43" t="s">
        <v>56</v>
      </c>
      <c r="R268" s="45">
        <v>0</v>
      </c>
      <c r="S268" s="43" t="s">
        <v>56</v>
      </c>
      <c r="T268" s="85">
        <f>SUM(N268:R268)</f>
        <v>0</v>
      </c>
      <c r="U268" s="45">
        <v>75</v>
      </c>
      <c r="V268" s="85">
        <f>SUM(T268:U268)</f>
        <v>75</v>
      </c>
      <c r="W268" s="94" t="s">
        <v>778</v>
      </c>
    </row>
    <row r="269" spans="1:23" ht="14.25" customHeight="1" x14ac:dyDescent="0.3">
      <c r="A269" t="s">
        <v>731</v>
      </c>
      <c r="B269" s="66" t="s">
        <v>732</v>
      </c>
      <c r="C269" t="s">
        <v>733</v>
      </c>
      <c r="D269" s="45">
        <v>0</v>
      </c>
      <c r="E269" s="45">
        <v>0</v>
      </c>
      <c r="F269" s="45">
        <v>0</v>
      </c>
      <c r="G269" s="43" t="s">
        <v>56</v>
      </c>
      <c r="H269" s="45">
        <v>0</v>
      </c>
      <c r="I269" s="43" t="s">
        <v>56</v>
      </c>
      <c r="J269" s="85">
        <f>SUM(D269:I269)</f>
        <v>0</v>
      </c>
      <c r="K269" s="45">
        <v>49</v>
      </c>
      <c r="L269" s="85">
        <f>SUM(J269:K269)</f>
        <v>49</v>
      </c>
      <c r="M269" s="94" t="s">
        <v>57</v>
      </c>
      <c r="N269" s="45">
        <v>0</v>
      </c>
      <c r="O269" s="45">
        <v>0</v>
      </c>
      <c r="P269" s="45">
        <v>0</v>
      </c>
      <c r="Q269" s="43" t="s">
        <v>56</v>
      </c>
      <c r="R269" s="45">
        <v>0</v>
      </c>
      <c r="S269" s="43" t="s">
        <v>56</v>
      </c>
      <c r="T269" s="85">
        <f>SUM(N269:R269)</f>
        <v>0</v>
      </c>
      <c r="U269" s="45">
        <v>0</v>
      </c>
      <c r="V269" s="85">
        <f>SUM(T269:U269)</f>
        <v>0</v>
      </c>
      <c r="W269" s="94" t="s">
        <v>778</v>
      </c>
    </row>
    <row r="270" spans="1:23" ht="14.25" customHeight="1" x14ac:dyDescent="0.3">
      <c r="A270" t="s">
        <v>734</v>
      </c>
      <c r="B270" s="66" t="s">
        <v>735</v>
      </c>
      <c r="C270" t="s">
        <v>733</v>
      </c>
      <c r="D270" s="38">
        <v>0</v>
      </c>
      <c r="E270" s="45">
        <v>0</v>
      </c>
      <c r="F270" s="45">
        <v>0</v>
      </c>
      <c r="G270" s="43" t="s">
        <v>56</v>
      </c>
      <c r="H270" s="45">
        <v>0</v>
      </c>
      <c r="I270" s="43" t="s">
        <v>56</v>
      </c>
      <c r="J270" s="85">
        <f t="shared" ref="J270:J276" si="18">SUM(D270:I270)</f>
        <v>0</v>
      </c>
      <c r="K270" s="45">
        <v>0</v>
      </c>
      <c r="L270" s="85">
        <f t="shared" ref="L270:L278" si="19">SUM(J270:K270)</f>
        <v>0</v>
      </c>
      <c r="M270" s="94" t="s">
        <v>778</v>
      </c>
      <c r="N270" s="45">
        <v>0</v>
      </c>
      <c r="O270" s="45">
        <v>0</v>
      </c>
      <c r="P270" s="45">
        <v>0</v>
      </c>
      <c r="Q270" s="43" t="s">
        <v>56</v>
      </c>
      <c r="R270" s="45">
        <v>0</v>
      </c>
      <c r="S270" s="43" t="s">
        <v>56</v>
      </c>
      <c r="T270" s="85">
        <f t="shared" ref="T270:T277" si="20">SUM(N270:R270)</f>
        <v>0</v>
      </c>
      <c r="U270" s="45">
        <v>6</v>
      </c>
      <c r="V270" s="85">
        <f t="shared" ref="V270:V277" si="21">SUM(T270:U270)</f>
        <v>6</v>
      </c>
      <c r="W270" s="94" t="s">
        <v>778</v>
      </c>
    </row>
    <row r="271" spans="1:23" ht="14.25" customHeight="1" x14ac:dyDescent="0.3">
      <c r="A271" t="s">
        <v>738</v>
      </c>
      <c r="B271" s="66" t="s">
        <v>739</v>
      </c>
      <c r="C271" t="s">
        <v>733</v>
      </c>
      <c r="D271" s="45">
        <v>0</v>
      </c>
      <c r="E271" s="45">
        <v>0</v>
      </c>
      <c r="F271" s="45">
        <v>0</v>
      </c>
      <c r="G271" s="43" t="s">
        <v>56</v>
      </c>
      <c r="H271" s="45">
        <v>0</v>
      </c>
      <c r="I271" s="43" t="s">
        <v>56</v>
      </c>
      <c r="J271" s="85">
        <f t="shared" si="18"/>
        <v>0</v>
      </c>
      <c r="K271" s="45">
        <v>26</v>
      </c>
      <c r="L271" s="85">
        <f t="shared" si="19"/>
        <v>26</v>
      </c>
      <c r="M271" s="94" t="s">
        <v>778</v>
      </c>
      <c r="N271" s="45">
        <v>0</v>
      </c>
      <c r="O271" s="45">
        <v>0</v>
      </c>
      <c r="P271" s="45">
        <v>0</v>
      </c>
      <c r="Q271" s="43" t="s">
        <v>56</v>
      </c>
      <c r="R271" s="45">
        <v>0</v>
      </c>
      <c r="S271" s="43" t="s">
        <v>56</v>
      </c>
      <c r="T271" s="85">
        <f t="shared" si="20"/>
        <v>0</v>
      </c>
      <c r="U271" s="45">
        <v>24</v>
      </c>
      <c r="V271" s="85">
        <f t="shared" si="21"/>
        <v>24</v>
      </c>
      <c r="W271" s="94" t="s">
        <v>778</v>
      </c>
    </row>
    <row r="272" spans="1:23" ht="14.25" customHeight="1" x14ac:dyDescent="0.3">
      <c r="A272" t="s">
        <v>740</v>
      </c>
      <c r="B272" s="66" t="s">
        <v>741</v>
      </c>
      <c r="C272" t="s">
        <v>733</v>
      </c>
      <c r="D272" s="45">
        <v>0</v>
      </c>
      <c r="E272" s="45">
        <v>0</v>
      </c>
      <c r="F272" s="45">
        <v>0</v>
      </c>
      <c r="G272" s="43" t="s">
        <v>56</v>
      </c>
      <c r="H272" s="45">
        <v>0</v>
      </c>
      <c r="I272" s="43" t="s">
        <v>56</v>
      </c>
      <c r="J272" s="85">
        <f t="shared" si="18"/>
        <v>0</v>
      </c>
      <c r="K272" s="45">
        <v>5</v>
      </c>
      <c r="L272" s="85">
        <f t="shared" si="19"/>
        <v>5</v>
      </c>
      <c r="M272" s="94" t="s">
        <v>778</v>
      </c>
      <c r="N272" s="45">
        <v>0</v>
      </c>
      <c r="O272" s="45">
        <v>0</v>
      </c>
      <c r="P272" s="45">
        <v>0</v>
      </c>
      <c r="Q272" s="43" t="s">
        <v>56</v>
      </c>
      <c r="R272" s="45">
        <v>0</v>
      </c>
      <c r="S272" s="43" t="s">
        <v>56</v>
      </c>
      <c r="T272" s="85">
        <f t="shared" si="20"/>
        <v>0</v>
      </c>
      <c r="U272" s="45">
        <v>0</v>
      </c>
      <c r="V272" s="85">
        <f t="shared" si="21"/>
        <v>0</v>
      </c>
      <c r="W272" s="94" t="s">
        <v>778</v>
      </c>
    </row>
    <row r="273" spans="1:23" ht="14.25" customHeight="1" x14ac:dyDescent="0.3">
      <c r="A273" t="s">
        <v>799</v>
      </c>
      <c r="B273" s="66" t="s">
        <v>800</v>
      </c>
      <c r="C273" t="s">
        <v>733</v>
      </c>
      <c r="D273" s="38">
        <v>0</v>
      </c>
      <c r="E273" s="45">
        <v>0</v>
      </c>
      <c r="F273" s="45">
        <v>0</v>
      </c>
      <c r="G273" s="43" t="s">
        <v>56</v>
      </c>
      <c r="H273" s="45">
        <v>0</v>
      </c>
      <c r="I273" s="43" t="s">
        <v>56</v>
      </c>
      <c r="J273" s="85">
        <f t="shared" si="18"/>
        <v>0</v>
      </c>
      <c r="K273" s="45">
        <v>28</v>
      </c>
      <c r="L273" s="85">
        <f t="shared" si="19"/>
        <v>28</v>
      </c>
      <c r="M273" s="94" t="s">
        <v>778</v>
      </c>
      <c r="N273" s="45">
        <v>0</v>
      </c>
      <c r="O273" s="45">
        <v>0</v>
      </c>
      <c r="P273" s="45">
        <v>0</v>
      </c>
      <c r="Q273" s="43" t="s">
        <v>56</v>
      </c>
      <c r="R273" s="45">
        <v>0</v>
      </c>
      <c r="S273" s="43" t="s">
        <v>56</v>
      </c>
      <c r="T273" s="85">
        <f t="shared" si="20"/>
        <v>0</v>
      </c>
      <c r="U273" s="45">
        <v>0</v>
      </c>
      <c r="V273" s="85">
        <f t="shared" si="21"/>
        <v>0</v>
      </c>
      <c r="W273" s="94" t="s">
        <v>778</v>
      </c>
    </row>
    <row r="274" spans="1:23" ht="14.25" customHeight="1" x14ac:dyDescent="0.3">
      <c r="A274" t="s">
        <v>801</v>
      </c>
      <c r="B274" s="66" t="s">
        <v>802</v>
      </c>
      <c r="C274" t="s">
        <v>733</v>
      </c>
      <c r="D274" s="38">
        <v>0</v>
      </c>
      <c r="E274" s="45">
        <v>0</v>
      </c>
      <c r="F274" s="45">
        <v>0</v>
      </c>
      <c r="G274" s="43" t="s">
        <v>56</v>
      </c>
      <c r="H274" s="45">
        <v>0</v>
      </c>
      <c r="I274" s="43" t="s">
        <v>56</v>
      </c>
      <c r="J274" s="85">
        <f t="shared" si="18"/>
        <v>0</v>
      </c>
      <c r="K274" s="45">
        <v>0</v>
      </c>
      <c r="L274" s="85">
        <f t="shared" si="19"/>
        <v>0</v>
      </c>
      <c r="M274" s="94" t="s">
        <v>778</v>
      </c>
      <c r="N274" s="45">
        <v>0</v>
      </c>
      <c r="O274" s="45">
        <v>0</v>
      </c>
      <c r="P274" s="45">
        <v>0</v>
      </c>
      <c r="Q274" s="43" t="s">
        <v>56</v>
      </c>
      <c r="R274" s="45">
        <v>0</v>
      </c>
      <c r="S274" s="43" t="s">
        <v>56</v>
      </c>
      <c r="T274" s="85">
        <f t="shared" si="20"/>
        <v>0</v>
      </c>
      <c r="U274" s="45">
        <v>8</v>
      </c>
      <c r="V274" s="85">
        <f t="shared" si="21"/>
        <v>8</v>
      </c>
      <c r="W274" s="94" t="s">
        <v>778</v>
      </c>
    </row>
    <row r="275" spans="1:23" ht="14.25" customHeight="1" x14ac:dyDescent="0.3">
      <c r="A275" t="s">
        <v>803</v>
      </c>
      <c r="B275" s="66" t="s">
        <v>804</v>
      </c>
      <c r="C275" t="s">
        <v>733</v>
      </c>
      <c r="D275" s="38">
        <v>0</v>
      </c>
      <c r="E275" s="45">
        <v>0</v>
      </c>
      <c r="F275" s="45">
        <v>0</v>
      </c>
      <c r="G275" s="43" t="s">
        <v>56</v>
      </c>
      <c r="H275" s="45">
        <v>0</v>
      </c>
      <c r="I275" s="43" t="s">
        <v>56</v>
      </c>
      <c r="J275" s="85">
        <f t="shared" si="18"/>
        <v>0</v>
      </c>
      <c r="K275" s="45">
        <v>7</v>
      </c>
      <c r="L275" s="85">
        <f t="shared" si="19"/>
        <v>7</v>
      </c>
      <c r="M275" s="94" t="s">
        <v>778</v>
      </c>
      <c r="N275" s="45">
        <v>0</v>
      </c>
      <c r="O275" s="45">
        <v>0</v>
      </c>
      <c r="P275" s="45">
        <v>0</v>
      </c>
      <c r="Q275" s="43" t="s">
        <v>56</v>
      </c>
      <c r="R275" s="45">
        <v>0</v>
      </c>
      <c r="S275" s="43" t="s">
        <v>56</v>
      </c>
      <c r="T275" s="85">
        <f t="shared" si="20"/>
        <v>0</v>
      </c>
      <c r="U275" s="45">
        <v>0</v>
      </c>
      <c r="V275" s="85">
        <f t="shared" si="21"/>
        <v>0</v>
      </c>
      <c r="W275" s="94" t="s">
        <v>778</v>
      </c>
    </row>
    <row r="276" spans="1:23" ht="14.25" customHeight="1" x14ac:dyDescent="0.3">
      <c r="A276" t="s">
        <v>748</v>
      </c>
      <c r="B276" s="66" t="s">
        <v>749</v>
      </c>
      <c r="C276" t="s">
        <v>733</v>
      </c>
      <c r="D276" s="38">
        <v>0</v>
      </c>
      <c r="E276" s="45">
        <v>0</v>
      </c>
      <c r="F276" s="45">
        <v>0</v>
      </c>
      <c r="G276" s="43" t="s">
        <v>56</v>
      </c>
      <c r="H276" s="45">
        <v>0</v>
      </c>
      <c r="I276" s="43" t="s">
        <v>56</v>
      </c>
      <c r="J276" s="85">
        <f t="shared" si="18"/>
        <v>0</v>
      </c>
      <c r="K276" s="45">
        <v>7</v>
      </c>
      <c r="L276" s="85">
        <f t="shared" si="19"/>
        <v>7</v>
      </c>
      <c r="M276" s="94" t="s">
        <v>778</v>
      </c>
      <c r="N276" s="45">
        <v>0</v>
      </c>
      <c r="O276" s="45">
        <v>0</v>
      </c>
      <c r="P276" s="45">
        <v>0</v>
      </c>
      <c r="Q276" s="43" t="s">
        <v>56</v>
      </c>
      <c r="R276" s="45">
        <v>0</v>
      </c>
      <c r="S276" s="43" t="s">
        <v>56</v>
      </c>
      <c r="T276" s="85">
        <f t="shared" si="20"/>
        <v>0</v>
      </c>
      <c r="U276" s="45">
        <v>0</v>
      </c>
      <c r="V276" s="85">
        <f t="shared" si="21"/>
        <v>0</v>
      </c>
      <c r="W276" s="94" t="s">
        <v>778</v>
      </c>
    </row>
    <row r="277" spans="1:23" ht="14.25" customHeight="1" x14ac:dyDescent="0.3">
      <c r="A277" t="s">
        <v>750</v>
      </c>
      <c r="B277" s="66" t="s">
        <v>751</v>
      </c>
      <c r="C277" t="s">
        <v>733</v>
      </c>
      <c r="D277" s="45">
        <v>0</v>
      </c>
      <c r="E277" s="45">
        <v>0</v>
      </c>
      <c r="F277" s="45">
        <v>0</v>
      </c>
      <c r="G277" s="43" t="s">
        <v>56</v>
      </c>
      <c r="H277" s="45">
        <v>0</v>
      </c>
      <c r="I277" s="43" t="s">
        <v>56</v>
      </c>
      <c r="J277" s="85">
        <f>SUM(D277:I277)</f>
        <v>0</v>
      </c>
      <c r="K277" s="45">
        <v>0</v>
      </c>
      <c r="L277" s="85">
        <f t="shared" si="19"/>
        <v>0</v>
      </c>
      <c r="M277" s="94" t="s">
        <v>778</v>
      </c>
      <c r="N277" s="45">
        <v>0</v>
      </c>
      <c r="O277" s="45">
        <v>0</v>
      </c>
      <c r="P277" s="45">
        <v>0</v>
      </c>
      <c r="Q277" s="43" t="s">
        <v>56</v>
      </c>
      <c r="R277" s="45">
        <v>207</v>
      </c>
      <c r="S277" s="43" t="s">
        <v>56</v>
      </c>
      <c r="T277" s="85">
        <f t="shared" si="20"/>
        <v>207</v>
      </c>
      <c r="U277" s="45">
        <v>291</v>
      </c>
      <c r="V277" s="85">
        <f t="shared" si="21"/>
        <v>498</v>
      </c>
      <c r="W277" s="94" t="s">
        <v>778</v>
      </c>
    </row>
    <row r="278" spans="1:23" ht="14.25" customHeight="1" x14ac:dyDescent="0.3">
      <c r="A278" t="s">
        <v>805</v>
      </c>
      <c r="B278" t="s">
        <v>806</v>
      </c>
      <c r="C278" t="s">
        <v>733</v>
      </c>
      <c r="D278" s="45">
        <v>0</v>
      </c>
      <c r="E278" s="45">
        <v>0</v>
      </c>
      <c r="F278" s="45">
        <v>0</v>
      </c>
      <c r="G278" s="43" t="s">
        <v>56</v>
      </c>
      <c r="H278" s="45">
        <v>0</v>
      </c>
      <c r="I278" s="43" t="s">
        <v>56</v>
      </c>
      <c r="J278" s="85">
        <f>SUM(D278:I278)</f>
        <v>0</v>
      </c>
      <c r="K278" s="45">
        <v>0</v>
      </c>
      <c r="L278" s="85">
        <f t="shared" si="19"/>
        <v>0</v>
      </c>
      <c r="M278" s="94" t="s">
        <v>57</v>
      </c>
      <c r="N278" s="45">
        <v>0</v>
      </c>
      <c r="O278" s="45">
        <v>0</v>
      </c>
      <c r="P278" s="45">
        <v>0</v>
      </c>
      <c r="Q278" s="43" t="s">
        <v>56</v>
      </c>
      <c r="R278" s="45">
        <v>0</v>
      </c>
      <c r="S278" s="43" t="s">
        <v>56</v>
      </c>
      <c r="T278" s="85">
        <f>SUM(N278:R278)</f>
        <v>0</v>
      </c>
      <c r="U278" s="45">
        <v>0</v>
      </c>
      <c r="V278" s="85">
        <f>SUM(T278:U278)</f>
        <v>0</v>
      </c>
      <c r="W278" s="94" t="s">
        <v>57</v>
      </c>
    </row>
    <row r="279" spans="1:23" ht="14.25" customHeight="1" x14ac:dyDescent="0.3">
      <c r="A279" t="s">
        <v>752</v>
      </c>
      <c r="B279" s="66" t="s">
        <v>753</v>
      </c>
      <c r="C279" t="s">
        <v>733</v>
      </c>
      <c r="D279" s="45">
        <v>0</v>
      </c>
      <c r="E279" s="45">
        <v>0</v>
      </c>
      <c r="F279" s="45">
        <v>0</v>
      </c>
      <c r="G279" s="43" t="s">
        <v>56</v>
      </c>
      <c r="H279" s="45">
        <v>0</v>
      </c>
      <c r="I279" s="43" t="s">
        <v>56</v>
      </c>
      <c r="J279" s="85">
        <f>SUM(D279:I279)</f>
        <v>0</v>
      </c>
      <c r="K279" s="45">
        <v>15</v>
      </c>
      <c r="L279" s="85">
        <f>SUM(J279:K279)</f>
        <v>15</v>
      </c>
      <c r="M279" s="94" t="s">
        <v>57</v>
      </c>
      <c r="N279" s="45">
        <v>0</v>
      </c>
      <c r="O279" s="45">
        <v>0</v>
      </c>
      <c r="P279" s="45">
        <v>0</v>
      </c>
      <c r="Q279" s="43" t="s">
        <v>56</v>
      </c>
      <c r="R279" s="45">
        <v>0</v>
      </c>
      <c r="S279" s="43" t="s">
        <v>56</v>
      </c>
      <c r="T279" s="85">
        <f>SUM(N279:R279)</f>
        <v>0</v>
      </c>
      <c r="U279" s="45">
        <v>29</v>
      </c>
      <c r="V279" s="85">
        <f>SUM(T279:U279)</f>
        <v>29</v>
      </c>
      <c r="W279" s="94" t="s">
        <v>778</v>
      </c>
    </row>
    <row r="280" spans="1:23" ht="15" x14ac:dyDescent="0.3">
      <c r="D280" s="86">
        <f>SUM(D268:D279)</f>
        <v>0</v>
      </c>
      <c r="E280" s="86">
        <f>SUM(E268:E279)</f>
        <v>0</v>
      </c>
      <c r="F280" s="86">
        <f>SUM(F268:F279)</f>
        <v>0</v>
      </c>
      <c r="G280" s="87" t="s">
        <v>56</v>
      </c>
      <c r="H280" s="86">
        <f>SUM(H268:H279)</f>
        <v>0</v>
      </c>
      <c r="I280" s="87" t="s">
        <v>56</v>
      </c>
      <c r="J280" s="86">
        <f>SUM(J268:J279)</f>
        <v>0</v>
      </c>
      <c r="K280" s="86">
        <f>SUM(K268:K279)</f>
        <v>137</v>
      </c>
      <c r="L280" s="86">
        <f>SUM(L268:L279)</f>
        <v>137</v>
      </c>
      <c r="M280" s="94" t="s">
        <v>57</v>
      </c>
      <c r="N280" s="86">
        <f>SUM(N268:N279)</f>
        <v>0</v>
      </c>
      <c r="O280" s="86">
        <f>SUM(O268:O279)</f>
        <v>0</v>
      </c>
      <c r="P280" s="86">
        <f>SUM(P268:P279)</f>
        <v>0</v>
      </c>
      <c r="Q280" s="87" t="s">
        <v>56</v>
      </c>
      <c r="R280" s="86">
        <f>SUM(R268:R279)</f>
        <v>207</v>
      </c>
      <c r="S280" s="87" t="s">
        <v>56</v>
      </c>
      <c r="T280" s="86">
        <f>SUM(T268:T279)</f>
        <v>207</v>
      </c>
      <c r="U280" s="86">
        <f>SUM(U268:U279)</f>
        <v>433</v>
      </c>
      <c r="V280" s="86">
        <f>SUM(V268:V279)</f>
        <v>640</v>
      </c>
      <c r="W280" s="94" t="s">
        <v>57</v>
      </c>
    </row>
    <row r="281" spans="1:23" ht="13" x14ac:dyDescent="0.3">
      <c r="B281" s="46"/>
      <c r="D281" s="45"/>
      <c r="E281" s="45"/>
      <c r="F281" s="45"/>
      <c r="G281" s="45"/>
      <c r="H281" s="45"/>
      <c r="I281" s="45"/>
      <c r="J281" s="45"/>
      <c r="K281" s="45"/>
      <c r="L281" s="45"/>
      <c r="M281" s="45"/>
      <c r="N281" s="45"/>
      <c r="O281" s="45"/>
      <c r="P281" s="45"/>
      <c r="Q281" s="45"/>
      <c r="R281" s="45"/>
      <c r="S281" s="45"/>
      <c r="T281" s="45"/>
      <c r="U281" s="45"/>
      <c r="V281" s="45"/>
    </row>
    <row r="282" spans="1:23" ht="13" x14ac:dyDescent="0.3">
      <c r="B282" s="46" t="s">
        <v>756</v>
      </c>
      <c r="D282" s="45"/>
      <c r="E282" s="45"/>
      <c r="F282" s="45"/>
      <c r="G282" s="45"/>
      <c r="H282" s="45"/>
      <c r="I282" s="45"/>
      <c r="J282" s="45"/>
      <c r="K282" s="45"/>
      <c r="L282" s="45"/>
      <c r="M282" s="45"/>
      <c r="N282" s="45"/>
      <c r="O282" s="45"/>
      <c r="P282" s="45"/>
      <c r="Q282" s="45"/>
      <c r="R282" s="45"/>
      <c r="S282" s="45"/>
      <c r="T282" s="45"/>
      <c r="U282" s="45"/>
      <c r="V282" s="45"/>
    </row>
    <row r="283" spans="1:23" x14ac:dyDescent="0.25">
      <c r="D283" s="45"/>
      <c r="E283" s="45"/>
      <c r="F283" s="45"/>
      <c r="G283" s="45"/>
      <c r="H283" s="45"/>
      <c r="I283" s="45"/>
      <c r="J283" s="45"/>
      <c r="K283" s="45"/>
      <c r="L283" s="45"/>
      <c r="M283" s="45"/>
      <c r="N283" s="45"/>
      <c r="O283" s="45"/>
      <c r="P283" s="45"/>
      <c r="Q283" s="45"/>
      <c r="R283" s="45"/>
      <c r="S283" s="45"/>
      <c r="T283" s="45"/>
      <c r="U283" s="45"/>
      <c r="V283" s="45"/>
    </row>
    <row r="284" spans="1:23" ht="15" x14ac:dyDescent="0.3">
      <c r="A284" s="88" t="s">
        <v>757</v>
      </c>
      <c r="B284" s="66" t="s">
        <v>758</v>
      </c>
      <c r="C284" t="s">
        <v>227</v>
      </c>
      <c r="D284" s="45">
        <v>354</v>
      </c>
      <c r="E284" s="45">
        <v>291</v>
      </c>
      <c r="F284" s="45">
        <v>0</v>
      </c>
      <c r="G284" s="45">
        <v>54</v>
      </c>
      <c r="H284" s="45">
        <v>243</v>
      </c>
      <c r="I284" s="45">
        <v>2729</v>
      </c>
      <c r="J284" s="85">
        <f t="shared" ref="J284:J292" si="22">SUM(D284:I284)</f>
        <v>3671</v>
      </c>
      <c r="K284" s="45">
        <v>658</v>
      </c>
      <c r="L284" s="85">
        <f t="shared" ref="L284:L292" si="23">SUM(J284:K284)</f>
        <v>4329</v>
      </c>
      <c r="M284" s="94" t="s">
        <v>57</v>
      </c>
      <c r="N284" s="45">
        <v>961</v>
      </c>
      <c r="O284" s="45">
        <v>387</v>
      </c>
      <c r="P284" s="45">
        <v>27</v>
      </c>
      <c r="Q284" s="45">
        <v>74</v>
      </c>
      <c r="R284" s="45">
        <v>956</v>
      </c>
      <c r="S284" s="45">
        <v>139</v>
      </c>
      <c r="T284" s="85">
        <f>SUM(N284:S284)</f>
        <v>2544</v>
      </c>
      <c r="U284" s="45">
        <v>835</v>
      </c>
      <c r="V284" s="85">
        <f t="shared" ref="V284:V292" si="24">SUM(T284:U284)</f>
        <v>3379</v>
      </c>
      <c r="W284" s="94" t="s">
        <v>57</v>
      </c>
    </row>
    <row r="285" spans="1:23" ht="15" x14ac:dyDescent="0.3">
      <c r="A285" s="88" t="s">
        <v>759</v>
      </c>
      <c r="B285" s="66" t="s">
        <v>760</v>
      </c>
      <c r="C285" t="s">
        <v>236</v>
      </c>
      <c r="D285" s="45">
        <v>571</v>
      </c>
      <c r="E285" s="45">
        <v>531</v>
      </c>
      <c r="F285" s="45">
        <v>28</v>
      </c>
      <c r="G285" s="45">
        <v>0</v>
      </c>
      <c r="H285" s="45">
        <v>443</v>
      </c>
      <c r="I285" s="45">
        <v>2036</v>
      </c>
      <c r="J285" s="85">
        <f t="shared" si="22"/>
        <v>3609</v>
      </c>
      <c r="K285" s="45">
        <v>590</v>
      </c>
      <c r="L285" s="85">
        <f t="shared" si="23"/>
        <v>4199</v>
      </c>
      <c r="M285" s="94" t="s">
        <v>57</v>
      </c>
      <c r="N285" s="45">
        <v>936</v>
      </c>
      <c r="O285" s="45">
        <v>578</v>
      </c>
      <c r="P285" s="45">
        <v>163</v>
      </c>
      <c r="Q285" s="45">
        <v>17</v>
      </c>
      <c r="R285" s="45">
        <v>1072</v>
      </c>
      <c r="S285" s="45">
        <v>58</v>
      </c>
      <c r="T285" s="85">
        <f t="shared" ref="T285:T292" si="25">SUM(N285:S285)</f>
        <v>2824</v>
      </c>
      <c r="U285" s="45">
        <v>818</v>
      </c>
      <c r="V285" s="85">
        <f t="shared" si="24"/>
        <v>3642</v>
      </c>
      <c r="W285" s="94" t="s">
        <v>57</v>
      </c>
    </row>
    <row r="286" spans="1:23" ht="15" x14ac:dyDescent="0.3">
      <c r="A286" s="88" t="s">
        <v>761</v>
      </c>
      <c r="B286" s="66" t="s">
        <v>762</v>
      </c>
      <c r="C286" t="s">
        <v>733</v>
      </c>
      <c r="D286" s="45">
        <v>0</v>
      </c>
      <c r="E286" s="45">
        <v>0</v>
      </c>
      <c r="F286" s="45">
        <v>0</v>
      </c>
      <c r="G286" s="43" t="s">
        <v>56</v>
      </c>
      <c r="H286" s="45">
        <v>0</v>
      </c>
      <c r="I286" s="43" t="s">
        <v>56</v>
      </c>
      <c r="J286" s="85">
        <f t="shared" si="22"/>
        <v>0</v>
      </c>
      <c r="K286" s="45">
        <v>137</v>
      </c>
      <c r="L286" s="85">
        <f t="shared" si="23"/>
        <v>137</v>
      </c>
      <c r="M286" s="94" t="s">
        <v>57</v>
      </c>
      <c r="N286" s="38">
        <v>0</v>
      </c>
      <c r="O286" s="45">
        <v>0</v>
      </c>
      <c r="P286" s="45">
        <v>0</v>
      </c>
      <c r="Q286" s="43" t="s">
        <v>56</v>
      </c>
      <c r="R286" s="45">
        <v>207</v>
      </c>
      <c r="S286" s="43" t="s">
        <v>56</v>
      </c>
      <c r="T286" s="85">
        <f t="shared" si="25"/>
        <v>207</v>
      </c>
      <c r="U286" s="45">
        <v>433</v>
      </c>
      <c r="V286" s="85">
        <f t="shared" si="24"/>
        <v>640</v>
      </c>
      <c r="W286" s="94" t="s">
        <v>57</v>
      </c>
    </row>
    <row r="287" spans="1:23" ht="15" x14ac:dyDescent="0.3">
      <c r="A287" s="88" t="s">
        <v>763</v>
      </c>
      <c r="B287" s="66" t="s">
        <v>764</v>
      </c>
      <c r="C287" t="s">
        <v>343</v>
      </c>
      <c r="D287" s="45">
        <v>301</v>
      </c>
      <c r="E287" s="45">
        <v>339</v>
      </c>
      <c r="F287" s="45">
        <v>0</v>
      </c>
      <c r="G287" s="45">
        <v>141</v>
      </c>
      <c r="H287" s="45">
        <v>106</v>
      </c>
      <c r="I287" s="45">
        <v>696</v>
      </c>
      <c r="J287" s="85">
        <f t="shared" si="22"/>
        <v>1583</v>
      </c>
      <c r="K287" s="45">
        <v>222</v>
      </c>
      <c r="L287" s="85">
        <f t="shared" si="23"/>
        <v>1805</v>
      </c>
      <c r="M287" s="94" t="s">
        <v>57</v>
      </c>
      <c r="N287" s="45">
        <v>831</v>
      </c>
      <c r="O287" s="45">
        <v>125</v>
      </c>
      <c r="P287" s="45">
        <v>4</v>
      </c>
      <c r="Q287" s="45">
        <v>335</v>
      </c>
      <c r="R287" s="45">
        <v>278</v>
      </c>
      <c r="S287" s="45">
        <v>20</v>
      </c>
      <c r="T287" s="85">
        <f t="shared" si="25"/>
        <v>1593</v>
      </c>
      <c r="U287" s="45">
        <v>390</v>
      </c>
      <c r="V287" s="85">
        <f t="shared" si="24"/>
        <v>1983</v>
      </c>
      <c r="W287" s="94" t="s">
        <v>57</v>
      </c>
    </row>
    <row r="288" spans="1:23" ht="15" x14ac:dyDescent="0.3">
      <c r="A288" s="88" t="s">
        <v>765</v>
      </c>
      <c r="B288" s="66" t="s">
        <v>766</v>
      </c>
      <c r="C288" t="s">
        <v>258</v>
      </c>
      <c r="D288" s="45">
        <v>957</v>
      </c>
      <c r="E288" s="45">
        <v>764</v>
      </c>
      <c r="F288" s="45">
        <v>36</v>
      </c>
      <c r="G288" s="45">
        <v>371</v>
      </c>
      <c r="H288" s="45">
        <v>732</v>
      </c>
      <c r="I288" s="45">
        <v>3404</v>
      </c>
      <c r="J288" s="85">
        <f t="shared" si="22"/>
        <v>6264</v>
      </c>
      <c r="K288" s="45">
        <v>1110</v>
      </c>
      <c r="L288" s="85">
        <f t="shared" si="23"/>
        <v>7374</v>
      </c>
      <c r="M288" s="94" t="s">
        <v>57</v>
      </c>
      <c r="N288" s="45">
        <v>2487</v>
      </c>
      <c r="O288" s="45">
        <v>529</v>
      </c>
      <c r="P288" s="45">
        <v>94</v>
      </c>
      <c r="Q288" s="45">
        <v>440</v>
      </c>
      <c r="R288" s="45">
        <v>1653</v>
      </c>
      <c r="S288" s="45">
        <v>35</v>
      </c>
      <c r="T288" s="85">
        <f t="shared" si="25"/>
        <v>5238</v>
      </c>
      <c r="U288" s="45">
        <f>1906-2</f>
        <v>1904</v>
      </c>
      <c r="V288" s="85">
        <f t="shared" si="24"/>
        <v>7142</v>
      </c>
      <c r="W288" s="94" t="s">
        <v>57</v>
      </c>
    </row>
    <row r="289" spans="1:23" ht="15" x14ac:dyDescent="0.3">
      <c r="A289" s="88" t="s">
        <v>767</v>
      </c>
      <c r="B289" s="66" t="s">
        <v>768</v>
      </c>
      <c r="C289" t="s">
        <v>224</v>
      </c>
      <c r="D289" s="45">
        <v>244</v>
      </c>
      <c r="E289" s="45">
        <v>956</v>
      </c>
      <c r="F289" s="45">
        <v>10</v>
      </c>
      <c r="G289" s="45">
        <v>52</v>
      </c>
      <c r="H289" s="45">
        <v>529</v>
      </c>
      <c r="I289" s="45">
        <v>3118</v>
      </c>
      <c r="J289" s="85">
        <f t="shared" si="22"/>
        <v>4909</v>
      </c>
      <c r="K289" s="45">
        <v>1374</v>
      </c>
      <c r="L289" s="85">
        <f t="shared" si="23"/>
        <v>6283</v>
      </c>
      <c r="M289" s="94" t="s">
        <v>57</v>
      </c>
      <c r="N289" s="45">
        <v>825</v>
      </c>
      <c r="O289" s="45">
        <v>1353</v>
      </c>
      <c r="P289" s="45">
        <v>63</v>
      </c>
      <c r="Q289" s="45">
        <v>109</v>
      </c>
      <c r="R289" s="45">
        <v>1904</v>
      </c>
      <c r="S289" s="45">
        <v>66</v>
      </c>
      <c r="T289" s="85">
        <f t="shared" si="25"/>
        <v>4320</v>
      </c>
      <c r="U289" s="45">
        <v>1282</v>
      </c>
      <c r="V289" s="85">
        <f t="shared" si="24"/>
        <v>5602</v>
      </c>
      <c r="W289" s="94" t="s">
        <v>57</v>
      </c>
    </row>
    <row r="290" spans="1:23" ht="15" x14ac:dyDescent="0.3">
      <c r="A290" s="88" t="s">
        <v>769</v>
      </c>
      <c r="B290" s="66" t="s">
        <v>770</v>
      </c>
      <c r="C290" t="s">
        <v>248</v>
      </c>
      <c r="D290" s="45">
        <v>113</v>
      </c>
      <c r="E290" s="45">
        <v>459</v>
      </c>
      <c r="F290" s="45">
        <v>56</v>
      </c>
      <c r="G290" s="45">
        <v>0</v>
      </c>
      <c r="H290" s="45">
        <v>418</v>
      </c>
      <c r="I290" s="45">
        <v>2936</v>
      </c>
      <c r="J290" s="85">
        <f t="shared" si="22"/>
        <v>3982</v>
      </c>
      <c r="K290" s="45">
        <v>940</v>
      </c>
      <c r="L290" s="85">
        <f t="shared" si="23"/>
        <v>4922</v>
      </c>
      <c r="M290" s="94" t="s">
        <v>57</v>
      </c>
      <c r="N290" s="45">
        <v>422</v>
      </c>
      <c r="O290" s="45">
        <v>708</v>
      </c>
      <c r="P290" s="45">
        <v>49</v>
      </c>
      <c r="Q290" s="45">
        <v>17</v>
      </c>
      <c r="R290" s="45">
        <v>1037</v>
      </c>
      <c r="S290" s="45">
        <v>35</v>
      </c>
      <c r="T290" s="85">
        <f t="shared" si="25"/>
        <v>2268</v>
      </c>
      <c r="U290" s="45">
        <v>531</v>
      </c>
      <c r="V290" s="85">
        <f t="shared" si="24"/>
        <v>2799</v>
      </c>
      <c r="W290" s="94" t="s">
        <v>57</v>
      </c>
    </row>
    <row r="291" spans="1:23" ht="15" x14ac:dyDescent="0.3">
      <c r="A291" s="88" t="s">
        <v>771</v>
      </c>
      <c r="B291" s="66" t="s">
        <v>772</v>
      </c>
      <c r="C291" t="s">
        <v>253</v>
      </c>
      <c r="D291" s="45">
        <v>507</v>
      </c>
      <c r="E291" s="45">
        <v>296</v>
      </c>
      <c r="F291" s="45">
        <v>0</v>
      </c>
      <c r="G291" s="45">
        <v>36</v>
      </c>
      <c r="H291" s="45">
        <v>247</v>
      </c>
      <c r="I291" s="45">
        <v>1933</v>
      </c>
      <c r="J291" s="85">
        <f t="shared" si="22"/>
        <v>3019</v>
      </c>
      <c r="K291" s="45">
        <v>622</v>
      </c>
      <c r="L291" s="85">
        <f t="shared" si="23"/>
        <v>3641</v>
      </c>
      <c r="M291" s="94" t="s">
        <v>57</v>
      </c>
      <c r="N291" s="45">
        <v>1431</v>
      </c>
      <c r="O291" s="45">
        <v>505</v>
      </c>
      <c r="P291" s="45">
        <v>24</v>
      </c>
      <c r="Q291" s="45">
        <v>91</v>
      </c>
      <c r="R291" s="45">
        <v>803</v>
      </c>
      <c r="S291" s="45">
        <v>77</v>
      </c>
      <c r="T291" s="85">
        <f t="shared" si="25"/>
        <v>2931</v>
      </c>
      <c r="U291" s="45">
        <v>1155</v>
      </c>
      <c r="V291" s="85">
        <f t="shared" si="24"/>
        <v>4086</v>
      </c>
      <c r="W291" s="94" t="s">
        <v>57</v>
      </c>
    </row>
    <row r="292" spans="1:23" ht="15" x14ac:dyDescent="0.3">
      <c r="A292" s="88" t="s">
        <v>773</v>
      </c>
      <c r="B292" s="66" t="s">
        <v>774</v>
      </c>
      <c r="C292" t="s">
        <v>239</v>
      </c>
      <c r="D292" s="45">
        <v>201</v>
      </c>
      <c r="E292" s="45">
        <v>325</v>
      </c>
      <c r="F292" s="45">
        <v>52</v>
      </c>
      <c r="G292" s="45">
        <v>27</v>
      </c>
      <c r="H292" s="45">
        <v>278</v>
      </c>
      <c r="I292" s="45">
        <v>1978</v>
      </c>
      <c r="J292" s="85">
        <f t="shared" si="22"/>
        <v>2861</v>
      </c>
      <c r="K292" s="45">
        <v>1001</v>
      </c>
      <c r="L292" s="85">
        <f t="shared" si="23"/>
        <v>3862</v>
      </c>
      <c r="M292" s="94" t="s">
        <v>57</v>
      </c>
      <c r="N292" s="45">
        <v>1482</v>
      </c>
      <c r="O292" s="45">
        <v>140</v>
      </c>
      <c r="P292" s="45">
        <v>6</v>
      </c>
      <c r="Q292" s="45">
        <v>185</v>
      </c>
      <c r="R292" s="45">
        <v>943</v>
      </c>
      <c r="S292" s="45">
        <v>86</v>
      </c>
      <c r="T292" s="85">
        <f t="shared" si="25"/>
        <v>2842</v>
      </c>
      <c r="U292" s="45">
        <v>724</v>
      </c>
      <c r="V292" s="85">
        <f t="shared" si="24"/>
        <v>3566</v>
      </c>
      <c r="W292" s="94" t="s">
        <v>57</v>
      </c>
    </row>
    <row r="293" spans="1:23" ht="15" x14ac:dyDescent="0.3">
      <c r="A293" s="89" t="s">
        <v>775</v>
      </c>
      <c r="B293" s="89"/>
      <c r="C293" s="89"/>
      <c r="D293" s="86">
        <f t="shared" ref="D293:L293" si="26">SUM(D284:D292)</f>
        <v>3248</v>
      </c>
      <c r="E293" s="86">
        <f t="shared" si="26"/>
        <v>3961</v>
      </c>
      <c r="F293" s="86">
        <f t="shared" si="26"/>
        <v>182</v>
      </c>
      <c r="G293" s="86">
        <f t="shared" si="26"/>
        <v>681</v>
      </c>
      <c r="H293" s="86">
        <f t="shared" si="26"/>
        <v>2996</v>
      </c>
      <c r="I293" s="86">
        <f t="shared" si="26"/>
        <v>18830</v>
      </c>
      <c r="J293" s="86">
        <f t="shared" si="26"/>
        <v>29898</v>
      </c>
      <c r="K293" s="86">
        <f t="shared" si="26"/>
        <v>6654</v>
      </c>
      <c r="L293" s="86">
        <f t="shared" si="26"/>
        <v>36552</v>
      </c>
      <c r="M293" s="94" t="s">
        <v>57</v>
      </c>
      <c r="N293" s="86">
        <f t="shared" ref="N293:V293" si="27">SUM(N284:N292)</f>
        <v>9375</v>
      </c>
      <c r="O293" s="86">
        <f t="shared" si="27"/>
        <v>4325</v>
      </c>
      <c r="P293" s="86">
        <f t="shared" si="27"/>
        <v>430</v>
      </c>
      <c r="Q293" s="86">
        <f t="shared" si="27"/>
        <v>1268</v>
      </c>
      <c r="R293" s="86">
        <f t="shared" si="27"/>
        <v>8853</v>
      </c>
      <c r="S293" s="86">
        <f t="shared" si="27"/>
        <v>516</v>
      </c>
      <c r="T293" s="86">
        <f t="shared" si="27"/>
        <v>24767</v>
      </c>
      <c r="U293" s="86">
        <f t="shared" si="27"/>
        <v>8072</v>
      </c>
      <c r="V293" s="86">
        <f t="shared" si="27"/>
        <v>32839</v>
      </c>
      <c r="W293" s="94" t="s">
        <v>57</v>
      </c>
    </row>
    <row r="294" spans="1:23" x14ac:dyDescent="0.25">
      <c r="D294" s="45"/>
      <c r="E294" s="45"/>
      <c r="F294" s="45"/>
      <c r="G294" s="45"/>
      <c r="H294" s="45"/>
      <c r="I294" s="45"/>
      <c r="J294" s="45"/>
      <c r="K294" s="45"/>
      <c r="L294" s="45"/>
      <c r="M294" s="45"/>
      <c r="N294" s="45"/>
      <c r="O294" s="45"/>
      <c r="P294" s="45"/>
      <c r="Q294" s="45"/>
      <c r="R294" s="45"/>
      <c r="S294" s="45"/>
      <c r="T294" s="45"/>
      <c r="U294" s="45"/>
      <c r="V294" s="45"/>
    </row>
    <row r="295" spans="1:23" ht="14.5" x14ac:dyDescent="0.25">
      <c r="A295" s="66" t="s">
        <v>807</v>
      </c>
      <c r="D295" s="45"/>
      <c r="E295" s="45"/>
      <c r="F295" s="45"/>
      <c r="G295" s="45"/>
      <c r="H295" s="45"/>
      <c r="I295" s="45"/>
      <c r="J295" s="45"/>
      <c r="K295" s="45"/>
      <c r="L295" s="45"/>
      <c r="M295" s="45"/>
      <c r="N295" s="45"/>
      <c r="O295" s="45"/>
      <c r="P295" s="45"/>
      <c r="Q295" s="45"/>
      <c r="R295" s="45"/>
      <c r="S295" s="45"/>
      <c r="T295" s="45"/>
      <c r="U295" s="45"/>
      <c r="V295" s="45"/>
    </row>
    <row r="296" spans="1:23" x14ac:dyDescent="0.25">
      <c r="A296" t="s">
        <v>213</v>
      </c>
      <c r="D296" s="45"/>
      <c r="E296" s="45"/>
      <c r="F296" s="45"/>
      <c r="G296" s="45"/>
      <c r="H296" s="45"/>
      <c r="I296" s="45"/>
      <c r="J296" s="45"/>
      <c r="K296" s="45"/>
      <c r="L296" s="45"/>
      <c r="N296" s="45"/>
      <c r="O296" s="45"/>
      <c r="P296" s="45"/>
      <c r="Q296" s="45"/>
      <c r="R296" s="45"/>
      <c r="S296" s="45"/>
      <c r="T296" s="45"/>
      <c r="U296" s="45"/>
      <c r="V296" s="45"/>
    </row>
    <row r="298" spans="1:23" x14ac:dyDescent="0.25">
      <c r="D298" s="45"/>
      <c r="E298" s="45"/>
      <c r="F298" s="45"/>
      <c r="G298" s="45"/>
      <c r="H298" s="45"/>
      <c r="I298" s="45"/>
      <c r="J298" s="45"/>
      <c r="K298" s="45"/>
      <c r="L298" s="45"/>
      <c r="N298" s="45"/>
      <c r="O298" s="45"/>
      <c r="P298" s="45"/>
      <c r="Q298" s="45"/>
      <c r="R298" s="45"/>
      <c r="S298" s="45"/>
      <c r="T298" s="45"/>
      <c r="U298" s="45"/>
      <c r="V298" s="45"/>
    </row>
    <row r="299" spans="1:23" x14ac:dyDescent="0.25">
      <c r="D299" s="45"/>
      <c r="E299" s="45"/>
      <c r="F299" s="45"/>
      <c r="G299" s="45"/>
      <c r="H299" s="45"/>
      <c r="I299" s="45"/>
      <c r="J299" s="45"/>
      <c r="K299" s="45"/>
      <c r="L299" s="45"/>
      <c r="N299" s="45"/>
      <c r="O299" s="45"/>
      <c r="P299" s="45"/>
      <c r="Q299" s="45"/>
      <c r="R299" s="45"/>
      <c r="S299" s="45"/>
      <c r="T299" s="45"/>
      <c r="U299" s="45"/>
      <c r="V299" s="45"/>
    </row>
    <row r="309" spans="4:22" x14ac:dyDescent="0.25">
      <c r="D309" s="45"/>
      <c r="E309" s="45"/>
      <c r="F309" s="45"/>
      <c r="G309" s="45"/>
      <c r="H309" s="45"/>
      <c r="I309" s="45"/>
      <c r="J309" s="45"/>
      <c r="K309" s="45"/>
      <c r="L309" s="45"/>
      <c r="N309" s="45"/>
      <c r="O309" s="45"/>
      <c r="P309" s="45"/>
      <c r="Q309" s="45"/>
      <c r="R309" s="45"/>
      <c r="S309" s="45"/>
      <c r="T309" s="45"/>
      <c r="U309" s="45"/>
      <c r="V309" s="45"/>
    </row>
    <row r="310" spans="4:22" x14ac:dyDescent="0.25">
      <c r="D310" s="45"/>
      <c r="E310" s="45"/>
      <c r="F310" s="45"/>
      <c r="G310" s="45"/>
      <c r="H310" s="45"/>
      <c r="I310" s="45"/>
      <c r="J310" s="45"/>
      <c r="K310" s="45"/>
      <c r="L310" s="45"/>
      <c r="N310" s="45"/>
      <c r="O310" s="45"/>
      <c r="P310" s="45"/>
      <c r="Q310" s="45"/>
      <c r="R310" s="45"/>
      <c r="S310" s="45"/>
      <c r="T310" s="45"/>
      <c r="U310" s="45"/>
      <c r="V310" s="45"/>
    </row>
    <row r="311" spans="4:22" x14ac:dyDescent="0.25">
      <c r="D311" s="45"/>
      <c r="E311" s="45"/>
      <c r="F311" s="45"/>
      <c r="G311" s="45"/>
      <c r="H311" s="45"/>
      <c r="I311" s="45"/>
      <c r="J311" s="45"/>
      <c r="K311" s="45"/>
      <c r="L311" s="45"/>
      <c r="N311" s="45"/>
      <c r="O311" s="45"/>
      <c r="P311" s="45"/>
      <c r="Q311" s="45"/>
      <c r="R311" s="45"/>
      <c r="S311" s="45"/>
      <c r="T311" s="45"/>
      <c r="U311" s="45"/>
      <c r="V311" s="45"/>
    </row>
    <row r="312" spans="4:22" x14ac:dyDescent="0.25">
      <c r="D312" s="45"/>
      <c r="E312" s="45"/>
      <c r="F312" s="45"/>
      <c r="G312" s="45"/>
      <c r="H312" s="45"/>
      <c r="I312" s="45"/>
      <c r="J312" s="45"/>
      <c r="K312" s="45"/>
      <c r="L312" s="45"/>
      <c r="N312" s="45"/>
      <c r="O312" s="45"/>
      <c r="P312" s="45"/>
      <c r="Q312" s="45"/>
      <c r="R312" s="45"/>
      <c r="S312" s="45"/>
      <c r="T312" s="45"/>
      <c r="U312" s="45"/>
      <c r="V312" s="45"/>
    </row>
    <row r="313" spans="4:22" x14ac:dyDescent="0.25">
      <c r="D313" s="45"/>
      <c r="E313" s="45"/>
      <c r="F313" s="45"/>
      <c r="G313" s="45"/>
      <c r="H313" s="45"/>
      <c r="I313" s="45"/>
      <c r="J313" s="45"/>
      <c r="K313" s="45"/>
      <c r="L313" s="45"/>
      <c r="N313" s="45"/>
      <c r="O313" s="45"/>
      <c r="P313" s="45"/>
      <c r="Q313" s="45"/>
      <c r="R313" s="45"/>
      <c r="S313" s="45"/>
      <c r="T313" s="45"/>
      <c r="U313" s="45"/>
      <c r="V313" s="45"/>
    </row>
    <row r="314" spans="4:22" x14ac:dyDescent="0.25">
      <c r="D314" s="45"/>
      <c r="E314" s="45"/>
      <c r="F314" s="45"/>
      <c r="G314" s="45"/>
      <c r="H314" s="45"/>
      <c r="I314" s="45"/>
      <c r="J314" s="45"/>
      <c r="K314" s="45"/>
      <c r="L314" s="45"/>
      <c r="N314" s="45"/>
      <c r="O314" s="45"/>
      <c r="P314" s="45"/>
      <c r="Q314" s="45"/>
      <c r="R314" s="45"/>
      <c r="S314" s="45"/>
      <c r="T314" s="45"/>
      <c r="U314" s="45"/>
      <c r="V314" s="45"/>
    </row>
    <row r="315" spans="4:22" x14ac:dyDescent="0.25">
      <c r="D315" s="45"/>
      <c r="E315" s="45"/>
      <c r="F315" s="45"/>
      <c r="G315" s="45"/>
      <c r="H315" s="45"/>
      <c r="I315" s="45"/>
      <c r="J315" s="45"/>
      <c r="K315" s="45"/>
      <c r="L315" s="45"/>
      <c r="N315" s="45"/>
      <c r="O315" s="45"/>
      <c r="P315" s="45"/>
      <c r="Q315" s="45"/>
      <c r="R315" s="45"/>
      <c r="S315" s="45"/>
      <c r="T315" s="45"/>
      <c r="U315" s="45"/>
      <c r="V315" s="45"/>
    </row>
    <row r="316" spans="4:22" x14ac:dyDescent="0.25">
      <c r="D316" s="45"/>
      <c r="E316" s="45"/>
      <c r="F316" s="45"/>
      <c r="G316" s="45"/>
      <c r="H316" s="45"/>
      <c r="I316" s="45"/>
      <c r="J316" s="45"/>
      <c r="K316" s="45"/>
      <c r="L316" s="45"/>
      <c r="N316" s="45"/>
      <c r="O316" s="45"/>
      <c r="P316" s="45"/>
      <c r="Q316" s="45"/>
      <c r="R316" s="45"/>
      <c r="S316" s="45"/>
      <c r="T316" s="45"/>
      <c r="U316" s="45"/>
      <c r="V316" s="45"/>
    </row>
    <row r="317" spans="4:22" x14ac:dyDescent="0.25">
      <c r="D317" s="45"/>
      <c r="E317" s="45"/>
      <c r="F317" s="45"/>
      <c r="G317" s="45"/>
      <c r="H317" s="45"/>
      <c r="I317" s="45"/>
      <c r="J317" s="45"/>
      <c r="K317" s="45"/>
      <c r="L317" s="45"/>
      <c r="N317" s="45"/>
      <c r="O317" s="45"/>
      <c r="P317" s="45"/>
      <c r="Q317" s="45"/>
      <c r="R317" s="45"/>
      <c r="S317" s="45"/>
      <c r="T317" s="45"/>
      <c r="U317" s="45"/>
      <c r="V317" s="45"/>
    </row>
  </sheetData>
  <mergeCells count="4">
    <mergeCell ref="D8:L8"/>
    <mergeCell ref="N8:V8"/>
    <mergeCell ref="F9:H9"/>
    <mergeCell ref="P9:R9"/>
  </mergeCells>
  <conditionalFormatting sqref="B12:B264">
    <cfRule type="duplicateValues" dxfId="0" priority="1"/>
  </conditionalFormatting>
  <pageMargins left="0.70866141732283472" right="0.70866141732283472" top="0.55118110236220474" bottom="0.55118110236220474" header="0.31496062992125984" footer="0.31496062992125984"/>
  <pageSetup paperSize="9" scale="51" fitToHeight="0" orientation="landscape" r:id="rId1"/>
  <headerFooter>
    <oddFooter>&amp;C_x000D_&amp;1#&amp;"Calibri"&amp;12&amp;K0078D7 OFFICIAL &amp;RPage &amp;P of &amp;N&amp;</oddFooter>
    <evenFooter>&amp;RPage &amp;P of &amp;N&amp;C&amp;"arial,Bold"&amp;10&amp;KFF0000OFFICIAL SENSITIVE - COMMERCIAL</evenFooter>
    <firstFooter>&amp;RPage &amp;P of &amp;N&amp;C&amp;"arial,Bold"&amp;10&amp;KFF0000OFFICIAL SENSITIVE - COMMERCIAL</firstFooter>
  </headerFooter>
  <rowBreaks count="1" manualBreakCount="1">
    <brk id="26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E16E2-E58A-4D41-9EA1-B55E12FCE979}">
  <sheetPr>
    <pageSetUpPr fitToPage="1"/>
  </sheetPr>
  <dimension ref="A1:Y327"/>
  <sheetViews>
    <sheetView zoomScaleNormal="100" workbookViewId="0">
      <pane xSplit="5" ySplit="10" topLeftCell="F281" activePane="bottomRight" state="frozen"/>
      <selection pane="topRight"/>
      <selection pane="bottomLeft"/>
      <selection pane="bottomRight" activeCell="P8" activeCellId="1" sqref="F8:N8 P8"/>
    </sheetView>
  </sheetViews>
  <sheetFormatPr defaultColWidth="8.54296875" defaultRowHeight="12.5" x14ac:dyDescent="0.25"/>
  <cols>
    <col min="1" max="1" width="10.7265625" style="17" customWidth="1"/>
    <col min="2" max="2" width="33.81640625" style="17" customWidth="1"/>
    <col min="3" max="3" width="10.7265625" style="17" customWidth="1"/>
    <col min="4" max="4" width="33.81640625" style="17" customWidth="1"/>
    <col min="5" max="5" width="10" style="17" customWidth="1"/>
    <col min="6" max="7" width="10.81640625" style="17" customWidth="1"/>
    <col min="8" max="9" width="11" style="17" customWidth="1"/>
    <col min="10" max="14" width="10.81640625" style="17" customWidth="1"/>
    <col min="15" max="15" width="4" style="17" customWidth="1"/>
    <col min="16" max="17" width="10.81640625" style="17" customWidth="1"/>
    <col min="18" max="19" width="11" style="17" customWidth="1"/>
    <col min="20" max="24" width="10.81640625" style="17" customWidth="1"/>
    <col min="25" max="25" width="4" style="17" customWidth="1"/>
    <col min="26" max="16384" width="8.54296875" style="17"/>
  </cols>
  <sheetData>
    <row r="1" spans="1:25" x14ac:dyDescent="0.25">
      <c r="X1" s="22" t="str">
        <f>'Table 1'!U1</f>
        <v>Publication date:  26 June 2025</v>
      </c>
    </row>
    <row r="2" spans="1:25" ht="18" x14ac:dyDescent="0.4">
      <c r="A2" s="23" t="s">
        <v>36</v>
      </c>
      <c r="B2"/>
      <c r="C2"/>
      <c r="D2"/>
      <c r="E2"/>
      <c r="F2"/>
      <c r="G2"/>
      <c r="H2"/>
      <c r="I2"/>
      <c r="J2"/>
      <c r="K2"/>
      <c r="L2"/>
      <c r="M2"/>
      <c r="N2"/>
      <c r="O2"/>
      <c r="P2"/>
      <c r="Q2"/>
      <c r="R2"/>
      <c r="S2"/>
      <c r="T2"/>
      <c r="U2"/>
      <c r="V2"/>
      <c r="W2"/>
      <c r="X2"/>
    </row>
    <row r="3" spans="1:25" ht="13" x14ac:dyDescent="0.3">
      <c r="A3" s="46" t="s">
        <v>37</v>
      </c>
      <c r="B3" s="46"/>
      <c r="C3" s="46"/>
      <c r="D3" s="46"/>
      <c r="E3" s="46"/>
      <c r="F3" s="46"/>
      <c r="G3" s="46"/>
      <c r="H3" s="46"/>
      <c r="I3" s="46"/>
      <c r="J3" s="46"/>
      <c r="K3" s="46"/>
      <c r="L3" s="46"/>
      <c r="M3" s="46"/>
      <c r="N3" s="46"/>
      <c r="O3" s="46"/>
      <c r="P3" s="46"/>
      <c r="Q3" s="46"/>
      <c r="R3" s="46"/>
      <c r="S3" s="46"/>
      <c r="T3" s="46"/>
      <c r="U3" s="46"/>
      <c r="V3" s="46"/>
      <c r="W3" s="46"/>
      <c r="X3" s="46"/>
    </row>
    <row r="4" spans="1:25" ht="8.25" customHeight="1" x14ac:dyDescent="0.25"/>
    <row r="5" spans="1:25" ht="18.75" customHeight="1" x14ac:dyDescent="0.35">
      <c r="A5" s="25" t="s">
        <v>808</v>
      </c>
    </row>
    <row r="6" spans="1:25" ht="18.75" customHeight="1" x14ac:dyDescent="0.35">
      <c r="A6" s="25" t="s">
        <v>809</v>
      </c>
    </row>
    <row r="7" spans="1:25" ht="14.25" customHeight="1" x14ac:dyDescent="0.25"/>
    <row r="8" spans="1:25" ht="14.25" customHeight="1" x14ac:dyDescent="0.3">
      <c r="F8" s="107" t="s">
        <v>216</v>
      </c>
      <c r="G8" s="108"/>
      <c r="H8" s="108"/>
      <c r="I8" s="108"/>
      <c r="J8" s="108"/>
      <c r="K8" s="108"/>
      <c r="L8" s="109"/>
      <c r="M8" s="109"/>
      <c r="N8" s="109"/>
      <c r="O8" s="95"/>
      <c r="P8" s="107" t="s">
        <v>217</v>
      </c>
      <c r="Q8" s="110"/>
      <c r="R8" s="110"/>
      <c r="S8" s="110"/>
      <c r="T8" s="110"/>
      <c r="U8" s="110"/>
      <c r="V8" s="111"/>
      <c r="W8" s="111"/>
      <c r="X8" s="111"/>
    </row>
    <row r="9" spans="1:25" ht="14.25" customHeight="1" x14ac:dyDescent="0.3">
      <c r="F9" s="68"/>
      <c r="G9" s="69"/>
      <c r="H9" s="104" t="s">
        <v>42</v>
      </c>
      <c r="I9" s="105"/>
      <c r="J9" s="106"/>
      <c r="K9" s="69"/>
      <c r="L9" s="70"/>
      <c r="M9" s="70"/>
      <c r="N9" s="70"/>
      <c r="O9" s="67"/>
      <c r="P9" s="68"/>
      <c r="Q9" s="71"/>
      <c r="R9" s="104" t="s">
        <v>42</v>
      </c>
      <c r="S9" s="105"/>
      <c r="T9" s="106"/>
      <c r="U9" s="71"/>
      <c r="V9" s="72"/>
      <c r="W9" s="72"/>
      <c r="X9" s="72"/>
    </row>
    <row r="10" spans="1:25" ht="44.15" customHeight="1" x14ac:dyDescent="0.3">
      <c r="A10" s="74" t="s">
        <v>810</v>
      </c>
      <c r="B10" s="74" t="s">
        <v>811</v>
      </c>
      <c r="C10" s="74" t="s">
        <v>812</v>
      </c>
      <c r="D10" s="73" t="s">
        <v>813</v>
      </c>
      <c r="E10" s="74" t="s">
        <v>220</v>
      </c>
      <c r="F10" s="75" t="s">
        <v>43</v>
      </c>
      <c r="G10" s="75" t="s">
        <v>44</v>
      </c>
      <c r="H10" s="76" t="s">
        <v>45</v>
      </c>
      <c r="I10" s="75" t="s">
        <v>46</v>
      </c>
      <c r="J10" s="77" t="s">
        <v>47</v>
      </c>
      <c r="K10" s="78" t="s">
        <v>48</v>
      </c>
      <c r="L10" s="79" t="s">
        <v>49</v>
      </c>
      <c r="M10" s="78" t="s">
        <v>50</v>
      </c>
      <c r="N10" s="80" t="s">
        <v>51</v>
      </c>
      <c r="O10" s="81"/>
      <c r="P10" s="75" t="s">
        <v>43</v>
      </c>
      <c r="Q10" s="75" t="s">
        <v>44</v>
      </c>
      <c r="R10" s="76" t="s">
        <v>45</v>
      </c>
      <c r="S10" s="75" t="s">
        <v>46</v>
      </c>
      <c r="T10" s="77" t="s">
        <v>47</v>
      </c>
      <c r="U10" s="75" t="s">
        <v>52</v>
      </c>
      <c r="V10" s="79" t="s">
        <v>49</v>
      </c>
      <c r="W10" s="78" t="s">
        <v>50</v>
      </c>
      <c r="X10" s="80" t="s">
        <v>51</v>
      </c>
    </row>
    <row r="11" spans="1:25" ht="25.5" customHeight="1" x14ac:dyDescent="0.25">
      <c r="A11" s="82" t="s">
        <v>221</v>
      </c>
      <c r="B11" s="83"/>
      <c r="C11" s="83"/>
      <c r="D11" s="83"/>
      <c r="E11" s="83"/>
      <c r="F11" s="83"/>
      <c r="G11" s="83"/>
      <c r="H11" s="83"/>
      <c r="I11" s="83"/>
      <c r="J11" s="83"/>
      <c r="K11" s="83"/>
      <c r="L11" s="83"/>
      <c r="M11" s="83"/>
      <c r="N11" s="83"/>
      <c r="O11" s="83"/>
      <c r="P11" s="83"/>
      <c r="Q11" s="83"/>
      <c r="R11" s="83"/>
      <c r="S11" s="83"/>
      <c r="T11" s="83"/>
      <c r="U11" s="83"/>
      <c r="V11" s="83"/>
      <c r="W11" s="83"/>
      <c r="X11" s="83"/>
    </row>
    <row r="12" spans="1:25" ht="14.25" customHeight="1" x14ac:dyDescent="0.3">
      <c r="A12" t="s">
        <v>222</v>
      </c>
      <c r="B12" s="66" t="s">
        <v>223</v>
      </c>
      <c r="C12" s="66" t="s">
        <v>222</v>
      </c>
      <c r="D12" s="66" t="s">
        <v>223</v>
      </c>
      <c r="E12" t="s">
        <v>224</v>
      </c>
      <c r="F12" s="91">
        <v>19</v>
      </c>
      <c r="G12" s="91">
        <v>0</v>
      </c>
      <c r="H12" s="91">
        <v>0</v>
      </c>
      <c r="I12" s="91">
        <v>0</v>
      </c>
      <c r="J12" s="91">
        <v>0</v>
      </c>
      <c r="K12" s="91">
        <v>255</v>
      </c>
      <c r="L12" s="85">
        <f t="shared" ref="L12:L75" si="0">SUM(F12:K12)</f>
        <v>274</v>
      </c>
      <c r="M12" s="91">
        <v>0</v>
      </c>
      <c r="N12" s="85">
        <f t="shared" ref="N12:N75" si="1">SUM(L12:M12)</f>
        <v>274</v>
      </c>
      <c r="O12" s="94" t="s">
        <v>778</v>
      </c>
      <c r="P12" s="91">
        <v>4</v>
      </c>
      <c r="Q12" s="91">
        <v>0</v>
      </c>
      <c r="R12" s="91">
        <v>0</v>
      </c>
      <c r="S12" s="91">
        <v>0</v>
      </c>
      <c r="T12" s="91">
        <v>0</v>
      </c>
      <c r="U12" s="91">
        <v>0</v>
      </c>
      <c r="V12" s="85">
        <f>SUM(P12:U12)</f>
        <v>4</v>
      </c>
      <c r="W12" s="91">
        <v>0</v>
      </c>
      <c r="X12" s="85">
        <f t="shared" ref="X12:X75" si="2">SUM(V12:W12)</f>
        <v>4</v>
      </c>
      <c r="Y12" s="94" t="s">
        <v>778</v>
      </c>
    </row>
    <row r="13" spans="1:25" ht="14.25" customHeight="1" x14ac:dyDescent="0.3">
      <c r="A13" t="s">
        <v>814</v>
      </c>
      <c r="B13" s="66" t="s">
        <v>815</v>
      </c>
      <c r="C13" s="66" t="s">
        <v>346</v>
      </c>
      <c r="D13" s="66" t="s">
        <v>347</v>
      </c>
      <c r="E13" t="s">
        <v>258</v>
      </c>
      <c r="F13" s="91">
        <v>11</v>
      </c>
      <c r="G13" s="91">
        <v>0</v>
      </c>
      <c r="H13" s="91">
        <v>0</v>
      </c>
      <c r="I13" s="91">
        <v>0</v>
      </c>
      <c r="J13" s="91">
        <v>0</v>
      </c>
      <c r="K13" s="91">
        <v>113</v>
      </c>
      <c r="L13" s="85">
        <f t="shared" si="0"/>
        <v>124</v>
      </c>
      <c r="M13" s="91">
        <v>0</v>
      </c>
      <c r="N13" s="85">
        <f t="shared" si="1"/>
        <v>124</v>
      </c>
      <c r="O13" s="94" t="s">
        <v>778</v>
      </c>
      <c r="P13" s="91">
        <v>0</v>
      </c>
      <c r="Q13" s="91">
        <v>0</v>
      </c>
      <c r="R13" s="91">
        <v>0</v>
      </c>
      <c r="S13" s="91">
        <v>0</v>
      </c>
      <c r="T13" s="91">
        <v>4</v>
      </c>
      <c r="U13" s="91">
        <v>0</v>
      </c>
      <c r="V13" s="85">
        <f t="shared" ref="V13:V76" si="3">SUM(P13:U13)</f>
        <v>4</v>
      </c>
      <c r="W13" s="91">
        <v>21</v>
      </c>
      <c r="X13" s="85">
        <f t="shared" si="2"/>
        <v>25</v>
      </c>
      <c r="Y13" s="94" t="s">
        <v>778</v>
      </c>
    </row>
    <row r="14" spans="1:25" ht="14.25" customHeight="1" x14ac:dyDescent="0.3">
      <c r="A14" t="s">
        <v>225</v>
      </c>
      <c r="B14" s="66" t="s">
        <v>226</v>
      </c>
      <c r="C14" s="66" t="s">
        <v>225</v>
      </c>
      <c r="D14" s="66" t="s">
        <v>226</v>
      </c>
      <c r="E14" t="s">
        <v>227</v>
      </c>
      <c r="F14" s="91">
        <v>10</v>
      </c>
      <c r="G14" s="91">
        <v>0</v>
      </c>
      <c r="H14" s="91">
        <v>0</v>
      </c>
      <c r="I14" s="91">
        <v>0</v>
      </c>
      <c r="J14" s="91">
        <v>0</v>
      </c>
      <c r="K14" s="91">
        <v>101</v>
      </c>
      <c r="L14" s="85">
        <f t="shared" si="0"/>
        <v>111</v>
      </c>
      <c r="M14" s="91">
        <v>8</v>
      </c>
      <c r="N14" s="85">
        <f t="shared" si="1"/>
        <v>119</v>
      </c>
      <c r="O14" s="94" t="s">
        <v>778</v>
      </c>
      <c r="P14" s="91">
        <v>37</v>
      </c>
      <c r="Q14" s="91">
        <v>0</v>
      </c>
      <c r="R14" s="91">
        <v>0</v>
      </c>
      <c r="S14" s="91">
        <v>4</v>
      </c>
      <c r="T14" s="91">
        <v>23</v>
      </c>
      <c r="U14" s="91">
        <v>0</v>
      </c>
      <c r="V14" s="85">
        <f t="shared" si="3"/>
        <v>64</v>
      </c>
      <c r="W14" s="91">
        <v>7</v>
      </c>
      <c r="X14" s="85">
        <f t="shared" si="2"/>
        <v>71</v>
      </c>
      <c r="Y14" s="94" t="s">
        <v>57</v>
      </c>
    </row>
    <row r="15" spans="1:25" ht="14.25" customHeight="1" x14ac:dyDescent="0.3">
      <c r="A15" t="s">
        <v>228</v>
      </c>
      <c r="B15" s="66" t="s">
        <v>229</v>
      </c>
      <c r="C15" s="66" t="s">
        <v>228</v>
      </c>
      <c r="D15" s="66" t="s">
        <v>229</v>
      </c>
      <c r="E15" t="s">
        <v>224</v>
      </c>
      <c r="F15" s="91">
        <v>0</v>
      </c>
      <c r="G15" s="91">
        <v>0</v>
      </c>
      <c r="H15" s="91">
        <v>0</v>
      </c>
      <c r="I15" s="91">
        <v>0</v>
      </c>
      <c r="J15" s="91">
        <v>0</v>
      </c>
      <c r="K15" s="91">
        <v>252</v>
      </c>
      <c r="L15" s="85">
        <f t="shared" si="0"/>
        <v>252</v>
      </c>
      <c r="M15" s="91">
        <v>0</v>
      </c>
      <c r="N15" s="85">
        <f t="shared" si="1"/>
        <v>252</v>
      </c>
      <c r="O15" s="94" t="s">
        <v>778</v>
      </c>
      <c r="P15" s="91">
        <v>22</v>
      </c>
      <c r="Q15" s="91">
        <v>3</v>
      </c>
      <c r="R15" s="91">
        <v>0</v>
      </c>
      <c r="S15" s="91">
        <v>0</v>
      </c>
      <c r="T15" s="91">
        <v>18</v>
      </c>
      <c r="U15" s="91">
        <v>0</v>
      </c>
      <c r="V15" s="85">
        <f t="shared" si="3"/>
        <v>43</v>
      </c>
      <c r="W15" s="91">
        <v>0</v>
      </c>
      <c r="X15" s="85">
        <f t="shared" si="2"/>
        <v>43</v>
      </c>
      <c r="Y15" s="94" t="s">
        <v>778</v>
      </c>
    </row>
    <row r="16" spans="1:25" ht="14.25" customHeight="1" x14ac:dyDescent="0.3">
      <c r="A16" t="s">
        <v>230</v>
      </c>
      <c r="B16" s="66" t="s">
        <v>231</v>
      </c>
      <c r="C16" s="66" t="s">
        <v>230</v>
      </c>
      <c r="D16" s="66" t="s">
        <v>231</v>
      </c>
      <c r="E16" t="s">
        <v>227</v>
      </c>
      <c r="F16" s="91">
        <v>42</v>
      </c>
      <c r="G16" s="91">
        <v>0</v>
      </c>
      <c r="H16" s="91">
        <v>0</v>
      </c>
      <c r="I16" s="91">
        <v>0</v>
      </c>
      <c r="J16" s="91">
        <v>0</v>
      </c>
      <c r="K16" s="91">
        <v>2</v>
      </c>
      <c r="L16" s="85">
        <f t="shared" si="0"/>
        <v>44</v>
      </c>
      <c r="M16" s="91">
        <v>0</v>
      </c>
      <c r="N16" s="85">
        <f t="shared" si="1"/>
        <v>44</v>
      </c>
      <c r="O16" s="94" t="s">
        <v>778</v>
      </c>
      <c r="P16" s="91">
        <v>31</v>
      </c>
      <c r="Q16" s="91">
        <v>0</v>
      </c>
      <c r="R16" s="91">
        <v>0</v>
      </c>
      <c r="S16" s="91">
        <v>0</v>
      </c>
      <c r="T16" s="91">
        <v>0</v>
      </c>
      <c r="U16" s="91">
        <v>0</v>
      </c>
      <c r="V16" s="85">
        <f t="shared" si="3"/>
        <v>31</v>
      </c>
      <c r="W16" s="91">
        <v>0</v>
      </c>
      <c r="X16" s="85">
        <f t="shared" si="2"/>
        <v>31</v>
      </c>
      <c r="Y16" s="94" t="s">
        <v>778</v>
      </c>
    </row>
    <row r="17" spans="1:25" ht="14.25" customHeight="1" x14ac:dyDescent="0.3">
      <c r="A17" t="s">
        <v>232</v>
      </c>
      <c r="B17" s="66" t="s">
        <v>233</v>
      </c>
      <c r="C17" s="66" t="s">
        <v>232</v>
      </c>
      <c r="D17" s="66" t="s">
        <v>233</v>
      </c>
      <c r="E17" t="s">
        <v>224</v>
      </c>
      <c r="F17" s="91">
        <v>53</v>
      </c>
      <c r="G17" s="91">
        <v>0</v>
      </c>
      <c r="H17" s="91">
        <v>0</v>
      </c>
      <c r="I17" s="91">
        <v>0</v>
      </c>
      <c r="J17" s="91">
        <v>0</v>
      </c>
      <c r="K17" s="91">
        <v>0</v>
      </c>
      <c r="L17" s="85">
        <f t="shared" si="0"/>
        <v>53</v>
      </c>
      <c r="M17" s="91">
        <v>36</v>
      </c>
      <c r="N17" s="85">
        <f t="shared" si="1"/>
        <v>89</v>
      </c>
      <c r="O17" s="94" t="s">
        <v>778</v>
      </c>
      <c r="P17" s="91">
        <v>46</v>
      </c>
      <c r="Q17" s="91">
        <v>17</v>
      </c>
      <c r="R17" s="91">
        <v>0</v>
      </c>
      <c r="S17" s="91">
        <v>0</v>
      </c>
      <c r="T17" s="91">
        <v>45</v>
      </c>
      <c r="U17" s="91">
        <v>0</v>
      </c>
      <c r="V17" s="85">
        <f t="shared" si="3"/>
        <v>108</v>
      </c>
      <c r="W17" s="91">
        <v>0</v>
      </c>
      <c r="X17" s="85">
        <f t="shared" si="2"/>
        <v>108</v>
      </c>
      <c r="Y17" s="94" t="s">
        <v>778</v>
      </c>
    </row>
    <row r="18" spans="1:25" ht="14.25" customHeight="1" x14ac:dyDescent="0.3">
      <c r="A18" t="s">
        <v>234</v>
      </c>
      <c r="B18" s="66" t="s">
        <v>235</v>
      </c>
      <c r="C18" s="66" t="s">
        <v>234</v>
      </c>
      <c r="D18" s="66" t="s">
        <v>235</v>
      </c>
      <c r="E18" t="s">
        <v>236</v>
      </c>
      <c r="F18" s="91">
        <v>6</v>
      </c>
      <c r="G18" s="91">
        <v>0</v>
      </c>
      <c r="H18" s="91">
        <v>0</v>
      </c>
      <c r="I18" s="91">
        <v>0</v>
      </c>
      <c r="J18" s="91">
        <v>2</v>
      </c>
      <c r="K18" s="91">
        <v>0</v>
      </c>
      <c r="L18" s="85">
        <f t="shared" si="0"/>
        <v>8</v>
      </c>
      <c r="M18" s="91">
        <v>0</v>
      </c>
      <c r="N18" s="85">
        <f t="shared" si="1"/>
        <v>8</v>
      </c>
      <c r="O18" s="94" t="s">
        <v>778</v>
      </c>
      <c r="P18" s="91">
        <v>2</v>
      </c>
      <c r="Q18" s="91">
        <v>0</v>
      </c>
      <c r="R18" s="91">
        <v>0</v>
      </c>
      <c r="S18" s="91">
        <v>0</v>
      </c>
      <c r="T18" s="91">
        <v>0</v>
      </c>
      <c r="U18" s="91">
        <v>0</v>
      </c>
      <c r="V18" s="85">
        <f t="shared" si="3"/>
        <v>2</v>
      </c>
      <c r="W18" s="91">
        <v>6</v>
      </c>
      <c r="X18" s="85">
        <f t="shared" si="2"/>
        <v>8</v>
      </c>
      <c r="Y18" s="94" t="s">
        <v>778</v>
      </c>
    </row>
    <row r="19" spans="1:25" ht="14.25" customHeight="1" x14ac:dyDescent="0.3">
      <c r="A19" t="s">
        <v>237</v>
      </c>
      <c r="B19" s="66" t="s">
        <v>238</v>
      </c>
      <c r="C19" s="66" t="s">
        <v>237</v>
      </c>
      <c r="D19" s="66" t="s">
        <v>238</v>
      </c>
      <c r="E19" t="s">
        <v>239</v>
      </c>
      <c r="F19" s="91">
        <v>0</v>
      </c>
      <c r="G19" s="91">
        <v>0</v>
      </c>
      <c r="H19" s="91">
        <v>0</v>
      </c>
      <c r="I19" s="91">
        <v>0</v>
      </c>
      <c r="J19" s="91">
        <v>0</v>
      </c>
      <c r="K19" s="91">
        <v>61</v>
      </c>
      <c r="L19" s="85">
        <f t="shared" si="0"/>
        <v>61</v>
      </c>
      <c r="M19" s="91">
        <v>5</v>
      </c>
      <c r="N19" s="85">
        <f t="shared" si="1"/>
        <v>66</v>
      </c>
      <c r="O19" s="94" t="s">
        <v>778</v>
      </c>
      <c r="P19" s="91">
        <v>0</v>
      </c>
      <c r="Q19" s="91">
        <v>0</v>
      </c>
      <c r="R19" s="91">
        <v>0</v>
      </c>
      <c r="S19" s="91">
        <v>0</v>
      </c>
      <c r="T19" s="91">
        <v>0</v>
      </c>
      <c r="U19" s="91">
        <v>17</v>
      </c>
      <c r="V19" s="85">
        <f t="shared" si="3"/>
        <v>17</v>
      </c>
      <c r="W19" s="91">
        <v>0</v>
      </c>
      <c r="X19" s="85">
        <f t="shared" si="2"/>
        <v>17</v>
      </c>
      <c r="Y19" s="94" t="s">
        <v>778</v>
      </c>
    </row>
    <row r="20" spans="1:25" ht="14.25" customHeight="1" x14ac:dyDescent="0.3">
      <c r="A20" t="s">
        <v>240</v>
      </c>
      <c r="B20" s="66" t="s">
        <v>241</v>
      </c>
      <c r="C20" s="66" t="s">
        <v>240</v>
      </c>
      <c r="D20" s="66" t="s">
        <v>241</v>
      </c>
      <c r="E20" t="s">
        <v>236</v>
      </c>
      <c r="F20" s="91">
        <v>0</v>
      </c>
      <c r="G20" s="91">
        <v>9</v>
      </c>
      <c r="H20" s="91">
        <v>0</v>
      </c>
      <c r="I20" s="91">
        <v>0</v>
      </c>
      <c r="J20" s="91">
        <v>0</v>
      </c>
      <c r="K20" s="91">
        <v>122</v>
      </c>
      <c r="L20" s="85">
        <f t="shared" si="0"/>
        <v>131</v>
      </c>
      <c r="M20" s="91">
        <v>17</v>
      </c>
      <c r="N20" s="85">
        <f t="shared" si="1"/>
        <v>148</v>
      </c>
      <c r="O20" s="94" t="s">
        <v>778</v>
      </c>
      <c r="P20" s="91">
        <v>0</v>
      </c>
      <c r="Q20" s="91">
        <v>9</v>
      </c>
      <c r="R20" s="91">
        <v>0</v>
      </c>
      <c r="S20" s="91">
        <v>0</v>
      </c>
      <c r="T20" s="91">
        <v>1</v>
      </c>
      <c r="U20" s="91">
        <v>0</v>
      </c>
      <c r="V20" s="85">
        <f t="shared" si="3"/>
        <v>10</v>
      </c>
      <c r="W20" s="91">
        <v>184</v>
      </c>
      <c r="X20" s="85">
        <f t="shared" si="2"/>
        <v>194</v>
      </c>
      <c r="Y20" s="94" t="s">
        <v>778</v>
      </c>
    </row>
    <row r="21" spans="1:25" ht="14.25" customHeight="1" x14ac:dyDescent="0.3">
      <c r="A21" t="s">
        <v>242</v>
      </c>
      <c r="B21" s="66" t="s">
        <v>243</v>
      </c>
      <c r="C21" s="66" t="s">
        <v>242</v>
      </c>
      <c r="D21" s="66" t="s">
        <v>243</v>
      </c>
      <c r="E21" t="s">
        <v>224</v>
      </c>
      <c r="F21" s="91">
        <v>63</v>
      </c>
      <c r="G21" s="91">
        <v>0</v>
      </c>
      <c r="H21" s="91">
        <v>0</v>
      </c>
      <c r="I21" s="91">
        <v>0</v>
      </c>
      <c r="J21" s="91">
        <v>3</v>
      </c>
      <c r="K21" s="91">
        <v>63</v>
      </c>
      <c r="L21" s="85">
        <f t="shared" si="0"/>
        <v>129</v>
      </c>
      <c r="M21" s="91">
        <v>0</v>
      </c>
      <c r="N21" s="85">
        <f t="shared" si="1"/>
        <v>129</v>
      </c>
      <c r="O21" s="94" t="s">
        <v>778</v>
      </c>
      <c r="P21" s="91">
        <v>63</v>
      </c>
      <c r="Q21" s="91">
        <v>14</v>
      </c>
      <c r="R21" s="91">
        <v>16</v>
      </c>
      <c r="S21" s="91">
        <v>0</v>
      </c>
      <c r="T21" s="91">
        <v>30</v>
      </c>
      <c r="U21" s="91">
        <v>0</v>
      </c>
      <c r="V21" s="85">
        <f t="shared" si="3"/>
        <v>123</v>
      </c>
      <c r="W21" s="91">
        <v>73</v>
      </c>
      <c r="X21" s="85">
        <f t="shared" si="2"/>
        <v>196</v>
      </c>
      <c r="Y21" s="94" t="s">
        <v>778</v>
      </c>
    </row>
    <row r="22" spans="1:25" ht="14.25" customHeight="1" x14ac:dyDescent="0.3">
      <c r="A22" t="s">
        <v>244</v>
      </c>
      <c r="B22" s="66" t="s">
        <v>245</v>
      </c>
      <c r="C22" s="66" t="s">
        <v>244</v>
      </c>
      <c r="D22" s="66" t="s">
        <v>245</v>
      </c>
      <c r="E22" t="s">
        <v>227</v>
      </c>
      <c r="F22" s="91">
        <v>5</v>
      </c>
      <c r="G22" s="91">
        <v>0</v>
      </c>
      <c r="H22" s="91">
        <v>0</v>
      </c>
      <c r="I22" s="91">
        <v>0</v>
      </c>
      <c r="J22" s="91">
        <v>32</v>
      </c>
      <c r="K22" s="91">
        <v>0</v>
      </c>
      <c r="L22" s="85">
        <f t="shared" si="0"/>
        <v>37</v>
      </c>
      <c r="M22" s="91">
        <v>0</v>
      </c>
      <c r="N22" s="85">
        <f t="shared" si="1"/>
        <v>37</v>
      </c>
      <c r="O22" s="94" t="s">
        <v>778</v>
      </c>
      <c r="P22" s="91">
        <v>32</v>
      </c>
      <c r="Q22" s="91">
        <v>0</v>
      </c>
      <c r="R22" s="91">
        <v>0</v>
      </c>
      <c r="S22" s="91">
        <v>0</v>
      </c>
      <c r="T22" s="91">
        <v>34</v>
      </c>
      <c r="U22" s="91">
        <v>15</v>
      </c>
      <c r="V22" s="85">
        <f t="shared" si="3"/>
        <v>81</v>
      </c>
      <c r="W22" s="91">
        <v>15</v>
      </c>
      <c r="X22" s="85">
        <f t="shared" si="2"/>
        <v>96</v>
      </c>
      <c r="Y22" s="94" t="s">
        <v>778</v>
      </c>
    </row>
    <row r="23" spans="1:25" ht="14.25" customHeight="1" x14ac:dyDescent="0.3">
      <c r="A23" t="s">
        <v>246</v>
      </c>
      <c r="B23" t="s">
        <v>247</v>
      </c>
      <c r="C23" s="66" t="s">
        <v>246</v>
      </c>
      <c r="D23" t="s">
        <v>247</v>
      </c>
      <c r="E23" t="s">
        <v>248</v>
      </c>
      <c r="F23" s="91">
        <v>0</v>
      </c>
      <c r="G23" s="91">
        <v>0</v>
      </c>
      <c r="H23" s="91">
        <v>0</v>
      </c>
      <c r="I23" s="91">
        <v>0</v>
      </c>
      <c r="J23" s="91">
        <v>13</v>
      </c>
      <c r="K23" s="91">
        <v>33</v>
      </c>
      <c r="L23" s="85">
        <f t="shared" si="0"/>
        <v>46</v>
      </c>
      <c r="M23" s="91">
        <v>0</v>
      </c>
      <c r="N23" s="85">
        <f t="shared" si="1"/>
        <v>46</v>
      </c>
      <c r="O23" s="94" t="s">
        <v>778</v>
      </c>
      <c r="P23" s="91">
        <v>0</v>
      </c>
      <c r="Q23" s="91">
        <v>26</v>
      </c>
      <c r="R23" s="91">
        <v>0</v>
      </c>
      <c r="S23" s="91">
        <v>0</v>
      </c>
      <c r="T23" s="91">
        <v>36</v>
      </c>
      <c r="U23" s="91">
        <v>0</v>
      </c>
      <c r="V23" s="85">
        <f t="shared" si="3"/>
        <v>62</v>
      </c>
      <c r="W23" s="91">
        <v>0</v>
      </c>
      <c r="X23" s="85">
        <f t="shared" si="2"/>
        <v>62</v>
      </c>
      <c r="Y23" s="94" t="s">
        <v>778</v>
      </c>
    </row>
    <row r="24" spans="1:25" ht="14.25" customHeight="1" x14ac:dyDescent="0.3">
      <c r="A24" t="s">
        <v>249</v>
      </c>
      <c r="B24" s="66" t="s">
        <v>250</v>
      </c>
      <c r="C24" s="66" t="s">
        <v>249</v>
      </c>
      <c r="D24" s="66" t="s">
        <v>250</v>
      </c>
      <c r="E24" t="s">
        <v>236</v>
      </c>
      <c r="F24" s="91">
        <v>0</v>
      </c>
      <c r="G24" s="91">
        <v>0</v>
      </c>
      <c r="H24" s="91">
        <v>0</v>
      </c>
      <c r="I24" s="91">
        <v>0</v>
      </c>
      <c r="J24" s="91">
        <v>9</v>
      </c>
      <c r="K24" s="91">
        <v>0</v>
      </c>
      <c r="L24" s="85">
        <f t="shared" si="0"/>
        <v>9</v>
      </c>
      <c r="M24" s="91">
        <v>16</v>
      </c>
      <c r="N24" s="85">
        <f t="shared" si="1"/>
        <v>25</v>
      </c>
      <c r="O24" s="94" t="s">
        <v>778</v>
      </c>
      <c r="P24" s="91">
        <v>64</v>
      </c>
      <c r="Q24" s="91">
        <v>0</v>
      </c>
      <c r="R24" s="91">
        <v>9</v>
      </c>
      <c r="S24" s="91">
        <v>0</v>
      </c>
      <c r="T24" s="91">
        <v>24</v>
      </c>
      <c r="U24" s="91">
        <v>0</v>
      </c>
      <c r="V24" s="85">
        <f t="shared" si="3"/>
        <v>97</v>
      </c>
      <c r="W24" s="91">
        <v>91</v>
      </c>
      <c r="X24" s="85">
        <f t="shared" si="2"/>
        <v>188</v>
      </c>
      <c r="Y24" s="94" t="s">
        <v>778</v>
      </c>
    </row>
    <row r="25" spans="1:25" ht="14.25" customHeight="1" x14ac:dyDescent="0.3">
      <c r="A25" t="s">
        <v>251</v>
      </c>
      <c r="B25" s="66" t="s">
        <v>252</v>
      </c>
      <c r="C25" s="66" t="s">
        <v>251</v>
      </c>
      <c r="D25" s="66" t="s">
        <v>252</v>
      </c>
      <c r="E25" t="s">
        <v>253</v>
      </c>
      <c r="F25" s="91">
        <v>0</v>
      </c>
      <c r="G25" s="91">
        <v>59</v>
      </c>
      <c r="H25" s="91">
        <v>0</v>
      </c>
      <c r="I25" s="91">
        <v>0</v>
      </c>
      <c r="J25" s="91">
        <v>63</v>
      </c>
      <c r="K25" s="91">
        <v>30</v>
      </c>
      <c r="L25" s="85">
        <f t="shared" si="0"/>
        <v>152</v>
      </c>
      <c r="M25" s="91">
        <v>175</v>
      </c>
      <c r="N25" s="85">
        <f t="shared" si="1"/>
        <v>327</v>
      </c>
      <c r="O25" s="94" t="s">
        <v>57</v>
      </c>
      <c r="P25" s="91">
        <v>55</v>
      </c>
      <c r="Q25" s="91">
        <v>76</v>
      </c>
      <c r="R25" s="91">
        <v>0</v>
      </c>
      <c r="S25" s="91">
        <v>0</v>
      </c>
      <c r="T25" s="91">
        <v>160</v>
      </c>
      <c r="U25" s="91">
        <v>0</v>
      </c>
      <c r="V25" s="85">
        <f t="shared" si="3"/>
        <v>291</v>
      </c>
      <c r="W25" s="91">
        <v>406</v>
      </c>
      <c r="X25" s="85">
        <f t="shared" si="2"/>
        <v>697</v>
      </c>
      <c r="Y25" s="94" t="s">
        <v>778</v>
      </c>
    </row>
    <row r="26" spans="1:25" ht="14.25" customHeight="1" x14ac:dyDescent="0.3">
      <c r="A26" t="s">
        <v>254</v>
      </c>
      <c r="B26" t="s">
        <v>255</v>
      </c>
      <c r="C26" s="66" t="s">
        <v>254</v>
      </c>
      <c r="D26" s="66" t="s">
        <v>255</v>
      </c>
      <c r="E26" t="s">
        <v>227</v>
      </c>
      <c r="F26" s="91">
        <v>0</v>
      </c>
      <c r="G26" s="91">
        <v>15</v>
      </c>
      <c r="H26" s="91">
        <v>0</v>
      </c>
      <c r="I26" s="91">
        <v>0</v>
      </c>
      <c r="J26" s="91">
        <v>0</v>
      </c>
      <c r="K26" s="91">
        <v>61</v>
      </c>
      <c r="L26" s="85">
        <f t="shared" si="0"/>
        <v>76</v>
      </c>
      <c r="M26" s="91">
        <v>0</v>
      </c>
      <c r="N26" s="85">
        <f t="shared" si="1"/>
        <v>76</v>
      </c>
      <c r="O26" s="94" t="s">
        <v>778</v>
      </c>
      <c r="P26" s="91">
        <v>0</v>
      </c>
      <c r="Q26" s="91">
        <v>0</v>
      </c>
      <c r="R26" s="91">
        <v>0</v>
      </c>
      <c r="S26" s="91">
        <v>0</v>
      </c>
      <c r="T26" s="91">
        <v>0</v>
      </c>
      <c r="U26" s="91">
        <v>0</v>
      </c>
      <c r="V26" s="85">
        <f t="shared" si="3"/>
        <v>0</v>
      </c>
      <c r="W26" s="91">
        <v>0</v>
      </c>
      <c r="X26" s="85">
        <f t="shared" si="2"/>
        <v>0</v>
      </c>
      <c r="Y26" s="94" t="s">
        <v>778</v>
      </c>
    </row>
    <row r="27" spans="1:25" ht="14.25" customHeight="1" x14ac:dyDescent="0.3">
      <c r="A27" t="s">
        <v>256</v>
      </c>
      <c r="B27" t="s">
        <v>257</v>
      </c>
      <c r="C27" s="66" t="s">
        <v>256</v>
      </c>
      <c r="D27" s="66" t="s">
        <v>257</v>
      </c>
      <c r="E27" t="s">
        <v>258</v>
      </c>
      <c r="F27" s="91">
        <v>0</v>
      </c>
      <c r="G27" s="91">
        <v>0</v>
      </c>
      <c r="H27" s="91">
        <v>0</v>
      </c>
      <c r="I27" s="91">
        <v>0</v>
      </c>
      <c r="J27" s="91">
        <v>0</v>
      </c>
      <c r="K27" s="91">
        <v>149</v>
      </c>
      <c r="L27" s="85">
        <f t="shared" si="0"/>
        <v>149</v>
      </c>
      <c r="M27" s="91">
        <v>215</v>
      </c>
      <c r="N27" s="85">
        <f t="shared" si="1"/>
        <v>364</v>
      </c>
      <c r="O27" s="94" t="s">
        <v>57</v>
      </c>
      <c r="P27" s="91">
        <v>27</v>
      </c>
      <c r="Q27" s="91">
        <v>0</v>
      </c>
      <c r="R27" s="91">
        <v>0</v>
      </c>
      <c r="S27" s="91">
        <v>0</v>
      </c>
      <c r="T27" s="91">
        <v>22</v>
      </c>
      <c r="U27" s="91">
        <v>0</v>
      </c>
      <c r="V27" s="85">
        <f t="shared" si="3"/>
        <v>49</v>
      </c>
      <c r="W27" s="91">
        <v>107</v>
      </c>
      <c r="X27" s="85">
        <f t="shared" si="2"/>
        <v>156</v>
      </c>
      <c r="Y27" s="94" t="s">
        <v>778</v>
      </c>
    </row>
    <row r="28" spans="1:25" ht="14.25" customHeight="1" x14ac:dyDescent="0.3">
      <c r="A28" t="s">
        <v>259</v>
      </c>
      <c r="B28" s="66" t="s">
        <v>260</v>
      </c>
      <c r="C28" s="66" t="s">
        <v>259</v>
      </c>
      <c r="D28" s="66" t="s">
        <v>260</v>
      </c>
      <c r="E28" t="s">
        <v>258</v>
      </c>
      <c r="F28" s="91">
        <v>81</v>
      </c>
      <c r="G28" s="91">
        <v>0</v>
      </c>
      <c r="H28" s="91">
        <v>0</v>
      </c>
      <c r="I28" s="91">
        <v>0</v>
      </c>
      <c r="J28" s="91">
        <v>0</v>
      </c>
      <c r="K28" s="91">
        <v>86</v>
      </c>
      <c r="L28" s="85">
        <f t="shared" si="0"/>
        <v>167</v>
      </c>
      <c r="M28" s="91">
        <v>0</v>
      </c>
      <c r="N28" s="85">
        <f t="shared" si="1"/>
        <v>167</v>
      </c>
      <c r="O28" s="94" t="s">
        <v>778</v>
      </c>
      <c r="P28" s="91">
        <v>58</v>
      </c>
      <c r="Q28" s="91">
        <v>0</v>
      </c>
      <c r="R28" s="91">
        <v>0</v>
      </c>
      <c r="S28" s="91">
        <v>0</v>
      </c>
      <c r="T28" s="91">
        <v>0</v>
      </c>
      <c r="U28" s="91">
        <v>0</v>
      </c>
      <c r="V28" s="85">
        <f t="shared" si="3"/>
        <v>58</v>
      </c>
      <c r="W28" s="91">
        <v>0</v>
      </c>
      <c r="X28" s="85">
        <f t="shared" si="2"/>
        <v>58</v>
      </c>
      <c r="Y28" s="94" t="s">
        <v>778</v>
      </c>
    </row>
    <row r="29" spans="1:25" ht="14.25" customHeight="1" x14ac:dyDescent="0.3">
      <c r="A29" t="s">
        <v>261</v>
      </c>
      <c r="B29" s="66" t="s">
        <v>262</v>
      </c>
      <c r="C29" s="66" t="s">
        <v>261</v>
      </c>
      <c r="D29" s="66" t="s">
        <v>262</v>
      </c>
      <c r="E29" t="s">
        <v>227</v>
      </c>
      <c r="F29" s="91">
        <v>51</v>
      </c>
      <c r="G29" s="91">
        <v>0</v>
      </c>
      <c r="H29" s="91">
        <v>9</v>
      </c>
      <c r="I29" s="91">
        <v>0</v>
      </c>
      <c r="J29" s="91">
        <v>10</v>
      </c>
      <c r="K29" s="91">
        <v>6</v>
      </c>
      <c r="L29" s="85">
        <f t="shared" si="0"/>
        <v>76</v>
      </c>
      <c r="M29" s="91">
        <v>305</v>
      </c>
      <c r="N29" s="85">
        <f t="shared" si="1"/>
        <v>381</v>
      </c>
      <c r="O29" s="94" t="s">
        <v>778</v>
      </c>
      <c r="P29" s="91">
        <v>83</v>
      </c>
      <c r="Q29" s="91">
        <v>0</v>
      </c>
      <c r="R29" s="91">
        <v>0</v>
      </c>
      <c r="S29" s="91">
        <v>0</v>
      </c>
      <c r="T29" s="91">
        <v>8</v>
      </c>
      <c r="U29" s="91">
        <v>9</v>
      </c>
      <c r="V29" s="85">
        <f t="shared" si="3"/>
        <v>100</v>
      </c>
      <c r="W29" s="91">
        <v>75</v>
      </c>
      <c r="X29" s="85">
        <f t="shared" si="2"/>
        <v>175</v>
      </c>
      <c r="Y29" s="94" t="s">
        <v>778</v>
      </c>
    </row>
    <row r="30" spans="1:25" ht="14.25" customHeight="1" x14ac:dyDescent="0.3">
      <c r="A30" t="s">
        <v>263</v>
      </c>
      <c r="B30" s="66" t="s">
        <v>264</v>
      </c>
      <c r="C30" s="66" t="s">
        <v>263</v>
      </c>
      <c r="D30" s="66" t="s">
        <v>264</v>
      </c>
      <c r="E30" t="s">
        <v>258</v>
      </c>
      <c r="F30" s="91">
        <v>96</v>
      </c>
      <c r="G30" s="91">
        <v>0</v>
      </c>
      <c r="H30" s="91">
        <v>0</v>
      </c>
      <c r="I30" s="91">
        <v>30</v>
      </c>
      <c r="J30" s="91">
        <v>2</v>
      </c>
      <c r="K30" s="91">
        <v>106</v>
      </c>
      <c r="L30" s="85">
        <f t="shared" si="0"/>
        <v>234</v>
      </c>
      <c r="M30" s="91">
        <v>0</v>
      </c>
      <c r="N30" s="85">
        <f t="shared" si="1"/>
        <v>234</v>
      </c>
      <c r="O30" s="94" t="s">
        <v>57</v>
      </c>
      <c r="P30" s="91">
        <v>175</v>
      </c>
      <c r="Q30" s="91">
        <v>0</v>
      </c>
      <c r="R30" s="91">
        <v>0</v>
      </c>
      <c r="S30" s="91">
        <v>21</v>
      </c>
      <c r="T30" s="91">
        <v>59</v>
      </c>
      <c r="U30" s="91">
        <v>0</v>
      </c>
      <c r="V30" s="85">
        <f t="shared" si="3"/>
        <v>255</v>
      </c>
      <c r="W30" s="91">
        <v>10</v>
      </c>
      <c r="X30" s="85">
        <f t="shared" si="2"/>
        <v>265</v>
      </c>
      <c r="Y30" s="94" t="s">
        <v>57</v>
      </c>
    </row>
    <row r="31" spans="1:25" ht="14.25" customHeight="1" x14ac:dyDescent="0.3">
      <c r="A31" t="s">
        <v>265</v>
      </c>
      <c r="B31" s="66" t="s">
        <v>266</v>
      </c>
      <c r="C31" s="66" t="s">
        <v>265</v>
      </c>
      <c r="D31" s="66" t="s">
        <v>266</v>
      </c>
      <c r="E31" t="s">
        <v>227</v>
      </c>
      <c r="F31" s="91">
        <v>0</v>
      </c>
      <c r="G31" s="91">
        <v>3</v>
      </c>
      <c r="H31" s="91">
        <v>0</v>
      </c>
      <c r="I31" s="91">
        <v>0</v>
      </c>
      <c r="J31" s="91">
        <v>1</v>
      </c>
      <c r="K31" s="91">
        <v>36</v>
      </c>
      <c r="L31" s="85">
        <f t="shared" si="0"/>
        <v>40</v>
      </c>
      <c r="M31" s="91">
        <v>0</v>
      </c>
      <c r="N31" s="85">
        <f t="shared" si="1"/>
        <v>40</v>
      </c>
      <c r="O31" s="94" t="s">
        <v>778</v>
      </c>
      <c r="P31" s="91">
        <v>0</v>
      </c>
      <c r="Q31" s="91">
        <v>70</v>
      </c>
      <c r="R31" s="91">
        <v>0</v>
      </c>
      <c r="S31" s="91">
        <v>0</v>
      </c>
      <c r="T31" s="91">
        <v>23</v>
      </c>
      <c r="U31" s="91">
        <v>27</v>
      </c>
      <c r="V31" s="85">
        <f t="shared" si="3"/>
        <v>120</v>
      </c>
      <c r="W31" s="91">
        <v>0</v>
      </c>
      <c r="X31" s="85">
        <f t="shared" si="2"/>
        <v>120</v>
      </c>
      <c r="Y31" s="94" t="s">
        <v>778</v>
      </c>
    </row>
    <row r="32" spans="1:25" ht="14.25" customHeight="1" x14ac:dyDescent="0.3">
      <c r="A32" t="s">
        <v>267</v>
      </c>
      <c r="B32" t="s">
        <v>268</v>
      </c>
      <c r="C32" s="66" t="s">
        <v>267</v>
      </c>
      <c r="D32" s="66" t="s">
        <v>268</v>
      </c>
      <c r="E32" t="s">
        <v>248</v>
      </c>
      <c r="F32" s="91">
        <v>0</v>
      </c>
      <c r="G32" s="91">
        <v>0</v>
      </c>
      <c r="H32" s="91">
        <v>0</v>
      </c>
      <c r="I32" s="91">
        <v>0</v>
      </c>
      <c r="J32" s="91">
        <v>0</v>
      </c>
      <c r="K32" s="91">
        <v>44</v>
      </c>
      <c r="L32" s="85">
        <f t="shared" si="0"/>
        <v>44</v>
      </c>
      <c r="M32" s="91">
        <v>0</v>
      </c>
      <c r="N32" s="85">
        <f t="shared" si="1"/>
        <v>44</v>
      </c>
      <c r="O32" s="94" t="s">
        <v>778</v>
      </c>
      <c r="P32" s="91">
        <v>22</v>
      </c>
      <c r="Q32" s="91">
        <v>48</v>
      </c>
      <c r="R32" s="91">
        <v>0</v>
      </c>
      <c r="S32" s="91">
        <v>0</v>
      </c>
      <c r="T32" s="91">
        <v>58</v>
      </c>
      <c r="U32" s="91">
        <v>0</v>
      </c>
      <c r="V32" s="85">
        <f t="shared" si="3"/>
        <v>128</v>
      </c>
      <c r="W32" s="91">
        <v>44</v>
      </c>
      <c r="X32" s="85">
        <f t="shared" si="2"/>
        <v>172</v>
      </c>
      <c r="Y32" s="94" t="s">
        <v>778</v>
      </c>
    </row>
    <row r="33" spans="1:25" ht="14.25" customHeight="1" x14ac:dyDescent="0.3">
      <c r="A33" t="s">
        <v>269</v>
      </c>
      <c r="B33" s="66" t="s">
        <v>270</v>
      </c>
      <c r="C33" s="66" t="s">
        <v>269</v>
      </c>
      <c r="D33" s="66" t="s">
        <v>270</v>
      </c>
      <c r="E33" t="s">
        <v>224</v>
      </c>
      <c r="F33" s="91">
        <v>59</v>
      </c>
      <c r="G33" s="91">
        <v>4</v>
      </c>
      <c r="H33" s="91">
        <v>0</v>
      </c>
      <c r="I33" s="91">
        <v>0</v>
      </c>
      <c r="J33" s="91">
        <v>0</v>
      </c>
      <c r="K33" s="91">
        <v>64</v>
      </c>
      <c r="L33" s="85">
        <f t="shared" si="0"/>
        <v>127</v>
      </c>
      <c r="M33" s="91">
        <v>39</v>
      </c>
      <c r="N33" s="85">
        <f t="shared" si="1"/>
        <v>166</v>
      </c>
      <c r="O33" s="94" t="s">
        <v>57</v>
      </c>
      <c r="P33" s="91">
        <v>52</v>
      </c>
      <c r="Q33" s="91">
        <v>0</v>
      </c>
      <c r="R33" s="91">
        <v>0</v>
      </c>
      <c r="S33" s="91">
        <v>0</v>
      </c>
      <c r="T33" s="91">
        <v>0</v>
      </c>
      <c r="U33" s="91">
        <v>0</v>
      </c>
      <c r="V33" s="85">
        <f t="shared" si="3"/>
        <v>52</v>
      </c>
      <c r="W33" s="91">
        <v>0</v>
      </c>
      <c r="X33" s="85">
        <f t="shared" si="2"/>
        <v>52</v>
      </c>
      <c r="Y33" s="94" t="s">
        <v>778</v>
      </c>
    </row>
    <row r="34" spans="1:25" ht="14.25" customHeight="1" x14ac:dyDescent="0.3">
      <c r="A34" t="s">
        <v>271</v>
      </c>
      <c r="B34" s="66" t="s">
        <v>272</v>
      </c>
      <c r="C34" s="66" t="s">
        <v>271</v>
      </c>
      <c r="D34" s="66" t="s">
        <v>272</v>
      </c>
      <c r="E34" t="s">
        <v>239</v>
      </c>
      <c r="F34" s="91">
        <v>0</v>
      </c>
      <c r="G34" s="91">
        <v>0</v>
      </c>
      <c r="H34" s="91">
        <v>0</v>
      </c>
      <c r="I34" s="91">
        <v>0</v>
      </c>
      <c r="J34" s="91">
        <v>5</v>
      </c>
      <c r="K34" s="91">
        <v>212</v>
      </c>
      <c r="L34" s="85">
        <f t="shared" si="0"/>
        <v>217</v>
      </c>
      <c r="M34" s="91">
        <v>8</v>
      </c>
      <c r="N34" s="85">
        <f t="shared" si="1"/>
        <v>225</v>
      </c>
      <c r="O34" s="94" t="s">
        <v>57</v>
      </c>
      <c r="P34" s="91">
        <v>134</v>
      </c>
      <c r="Q34" s="91">
        <v>0</v>
      </c>
      <c r="R34" s="91">
        <v>0</v>
      </c>
      <c r="S34" s="91">
        <v>5</v>
      </c>
      <c r="T34" s="91">
        <v>53</v>
      </c>
      <c r="U34" s="91">
        <v>10</v>
      </c>
      <c r="V34" s="85">
        <f t="shared" si="3"/>
        <v>202</v>
      </c>
      <c r="W34" s="91">
        <v>59</v>
      </c>
      <c r="X34" s="85">
        <f t="shared" si="2"/>
        <v>261</v>
      </c>
      <c r="Y34" s="94" t="s">
        <v>57</v>
      </c>
    </row>
    <row r="35" spans="1:25" ht="14.25" customHeight="1" x14ac:dyDescent="0.3">
      <c r="A35" t="s">
        <v>273</v>
      </c>
      <c r="B35" s="66" t="s">
        <v>274</v>
      </c>
      <c r="C35" s="66" t="s">
        <v>273</v>
      </c>
      <c r="D35" s="66" t="s">
        <v>274</v>
      </c>
      <c r="E35" t="s">
        <v>236</v>
      </c>
      <c r="F35" s="91">
        <v>0</v>
      </c>
      <c r="G35" s="91">
        <v>0</v>
      </c>
      <c r="H35" s="91">
        <v>0</v>
      </c>
      <c r="I35" s="91">
        <v>0</v>
      </c>
      <c r="J35" s="91">
        <v>0</v>
      </c>
      <c r="K35" s="91">
        <v>0</v>
      </c>
      <c r="L35" s="85">
        <f t="shared" si="0"/>
        <v>0</v>
      </c>
      <c r="M35" s="91">
        <v>0</v>
      </c>
      <c r="N35" s="85">
        <f t="shared" si="1"/>
        <v>0</v>
      </c>
      <c r="O35" s="94" t="s">
        <v>778</v>
      </c>
      <c r="P35" s="91">
        <v>34</v>
      </c>
      <c r="Q35" s="91">
        <v>15</v>
      </c>
      <c r="R35" s="91">
        <v>0</v>
      </c>
      <c r="S35" s="91">
        <v>0</v>
      </c>
      <c r="T35" s="91">
        <v>33</v>
      </c>
      <c r="U35" s="91">
        <v>0</v>
      </c>
      <c r="V35" s="85">
        <f t="shared" si="3"/>
        <v>82</v>
      </c>
      <c r="W35" s="91">
        <v>2</v>
      </c>
      <c r="X35" s="85">
        <f t="shared" si="2"/>
        <v>84</v>
      </c>
      <c r="Y35" s="94" t="s">
        <v>778</v>
      </c>
    </row>
    <row r="36" spans="1:25" ht="14.25" customHeight="1" x14ac:dyDescent="0.3">
      <c r="A36" t="s">
        <v>275</v>
      </c>
      <c r="B36" s="66" t="s">
        <v>276</v>
      </c>
      <c r="C36" s="66" t="s">
        <v>275</v>
      </c>
      <c r="D36" s="66" t="s">
        <v>276</v>
      </c>
      <c r="E36" t="s">
        <v>236</v>
      </c>
      <c r="F36" s="91">
        <v>0</v>
      </c>
      <c r="G36" s="91">
        <v>0</v>
      </c>
      <c r="H36" s="91">
        <v>0</v>
      </c>
      <c r="I36" s="91">
        <v>0</v>
      </c>
      <c r="J36" s="91">
        <v>0</v>
      </c>
      <c r="K36" s="91">
        <v>95</v>
      </c>
      <c r="L36" s="85">
        <f t="shared" si="0"/>
        <v>95</v>
      </c>
      <c r="M36" s="91">
        <v>0</v>
      </c>
      <c r="N36" s="85">
        <f t="shared" si="1"/>
        <v>95</v>
      </c>
      <c r="O36" s="94" t="s">
        <v>57</v>
      </c>
      <c r="P36" s="91">
        <v>8</v>
      </c>
      <c r="Q36" s="91">
        <v>0</v>
      </c>
      <c r="R36" s="91">
        <v>0</v>
      </c>
      <c r="S36" s="91">
        <v>0</v>
      </c>
      <c r="T36" s="91">
        <v>7</v>
      </c>
      <c r="U36" s="91">
        <v>0</v>
      </c>
      <c r="V36" s="85">
        <f t="shared" si="3"/>
        <v>15</v>
      </c>
      <c r="W36" s="91">
        <v>0</v>
      </c>
      <c r="X36" s="85">
        <f t="shared" si="2"/>
        <v>15</v>
      </c>
      <c r="Y36" s="94" t="s">
        <v>778</v>
      </c>
    </row>
    <row r="37" spans="1:25" ht="14.25" customHeight="1" x14ac:dyDescent="0.3">
      <c r="A37" t="s">
        <v>779</v>
      </c>
      <c r="B37" s="66" t="s">
        <v>780</v>
      </c>
      <c r="C37" s="66" t="s">
        <v>779</v>
      </c>
      <c r="D37" t="s">
        <v>780</v>
      </c>
      <c r="E37" t="s">
        <v>236</v>
      </c>
      <c r="F37" s="91">
        <v>0</v>
      </c>
      <c r="G37" s="91">
        <v>0</v>
      </c>
      <c r="H37" s="91">
        <v>0</v>
      </c>
      <c r="I37" s="91">
        <v>0</v>
      </c>
      <c r="J37" s="91">
        <v>0</v>
      </c>
      <c r="K37" s="91">
        <v>0</v>
      </c>
      <c r="L37" s="85">
        <f t="shared" si="0"/>
        <v>0</v>
      </c>
      <c r="M37" s="91">
        <v>0</v>
      </c>
      <c r="N37" s="85">
        <f t="shared" si="1"/>
        <v>0</v>
      </c>
      <c r="O37" s="94" t="s">
        <v>778</v>
      </c>
      <c r="P37" s="91">
        <v>0</v>
      </c>
      <c r="Q37" s="91">
        <v>0</v>
      </c>
      <c r="R37" s="91">
        <v>0</v>
      </c>
      <c r="S37" s="91">
        <v>0</v>
      </c>
      <c r="T37" s="91">
        <v>0</v>
      </c>
      <c r="U37" s="91">
        <v>0</v>
      </c>
      <c r="V37" s="85">
        <f t="shared" si="3"/>
        <v>0</v>
      </c>
      <c r="W37" s="91">
        <v>52</v>
      </c>
      <c r="X37" s="85">
        <f t="shared" si="2"/>
        <v>52</v>
      </c>
      <c r="Y37" s="94" t="s">
        <v>778</v>
      </c>
    </row>
    <row r="38" spans="1:25" ht="14.25" customHeight="1" x14ac:dyDescent="0.3">
      <c r="A38" t="s">
        <v>277</v>
      </c>
      <c r="B38" s="66" t="s">
        <v>278</v>
      </c>
      <c r="C38" s="66" t="s">
        <v>277</v>
      </c>
      <c r="D38" s="66" t="s">
        <v>278</v>
      </c>
      <c r="E38" t="s">
        <v>224</v>
      </c>
      <c r="F38" s="91">
        <v>0</v>
      </c>
      <c r="G38" s="91">
        <v>0</v>
      </c>
      <c r="H38" s="91">
        <v>0</v>
      </c>
      <c r="I38" s="91">
        <v>0</v>
      </c>
      <c r="J38" s="91">
        <v>0</v>
      </c>
      <c r="K38" s="91">
        <v>77</v>
      </c>
      <c r="L38" s="85">
        <f t="shared" si="0"/>
        <v>77</v>
      </c>
      <c r="M38" s="91">
        <v>37</v>
      </c>
      <c r="N38" s="85">
        <f t="shared" si="1"/>
        <v>114</v>
      </c>
      <c r="O38" s="94" t="s">
        <v>778</v>
      </c>
      <c r="P38" s="91">
        <v>31</v>
      </c>
      <c r="Q38" s="91">
        <v>63</v>
      </c>
      <c r="R38" s="91">
        <v>0</v>
      </c>
      <c r="S38" s="91">
        <v>0</v>
      </c>
      <c r="T38" s="91">
        <v>265</v>
      </c>
      <c r="U38" s="91">
        <v>0</v>
      </c>
      <c r="V38" s="85">
        <f t="shared" si="3"/>
        <v>359</v>
      </c>
      <c r="W38" s="91">
        <v>0</v>
      </c>
      <c r="X38" s="85">
        <f t="shared" si="2"/>
        <v>359</v>
      </c>
      <c r="Y38" s="94" t="s">
        <v>778</v>
      </c>
    </row>
    <row r="39" spans="1:25" ht="14.25" customHeight="1" x14ac:dyDescent="0.3">
      <c r="A39" t="s">
        <v>279</v>
      </c>
      <c r="B39" s="66" t="s">
        <v>280</v>
      </c>
      <c r="C39" s="66" t="s">
        <v>279</v>
      </c>
      <c r="D39" s="66" t="s">
        <v>280</v>
      </c>
      <c r="E39" t="s">
        <v>248</v>
      </c>
      <c r="F39" s="91">
        <v>4</v>
      </c>
      <c r="G39" s="91">
        <v>27</v>
      </c>
      <c r="H39" s="91">
        <v>0</v>
      </c>
      <c r="I39" s="91">
        <v>0</v>
      </c>
      <c r="J39" s="91">
        <v>0</v>
      </c>
      <c r="K39" s="91">
        <v>480</v>
      </c>
      <c r="L39" s="85">
        <f t="shared" si="0"/>
        <v>511</v>
      </c>
      <c r="M39" s="91">
        <v>0</v>
      </c>
      <c r="N39" s="85">
        <f t="shared" si="1"/>
        <v>511</v>
      </c>
      <c r="O39" s="94" t="s">
        <v>57</v>
      </c>
      <c r="P39" s="91">
        <v>100</v>
      </c>
      <c r="Q39" s="91">
        <v>139</v>
      </c>
      <c r="R39" s="91">
        <v>11</v>
      </c>
      <c r="S39" s="91">
        <v>0</v>
      </c>
      <c r="T39" s="91">
        <v>28</v>
      </c>
      <c r="U39" s="91">
        <v>26</v>
      </c>
      <c r="V39" s="85">
        <f t="shared" si="3"/>
        <v>304</v>
      </c>
      <c r="W39" s="91">
        <v>201</v>
      </c>
      <c r="X39" s="85">
        <f t="shared" si="2"/>
        <v>505</v>
      </c>
      <c r="Y39" s="94" t="s">
        <v>778</v>
      </c>
    </row>
    <row r="40" spans="1:25" ht="14.25" customHeight="1" x14ac:dyDescent="0.3">
      <c r="A40" t="s">
        <v>281</v>
      </c>
      <c r="B40" t="s">
        <v>282</v>
      </c>
      <c r="C40" s="66" t="s">
        <v>281</v>
      </c>
      <c r="D40" s="66" t="s">
        <v>282</v>
      </c>
      <c r="E40" t="s">
        <v>236</v>
      </c>
      <c r="F40" s="91">
        <v>0</v>
      </c>
      <c r="G40" s="91">
        <v>0</v>
      </c>
      <c r="H40" s="91">
        <v>0</v>
      </c>
      <c r="I40" s="91">
        <v>0</v>
      </c>
      <c r="J40" s="91">
        <v>0</v>
      </c>
      <c r="K40" s="91">
        <v>138</v>
      </c>
      <c r="L40" s="85">
        <f t="shared" si="0"/>
        <v>138</v>
      </c>
      <c r="M40" s="91">
        <v>0</v>
      </c>
      <c r="N40" s="85">
        <f t="shared" si="1"/>
        <v>138</v>
      </c>
      <c r="O40" s="94" t="s">
        <v>778</v>
      </c>
      <c r="P40" s="91">
        <v>55</v>
      </c>
      <c r="Q40" s="91">
        <v>41</v>
      </c>
      <c r="R40" s="91">
        <v>0</v>
      </c>
      <c r="S40" s="91">
        <v>0</v>
      </c>
      <c r="T40" s="91">
        <v>55</v>
      </c>
      <c r="U40" s="91">
        <v>11</v>
      </c>
      <c r="V40" s="85">
        <f t="shared" si="3"/>
        <v>162</v>
      </c>
      <c r="W40" s="91">
        <v>0</v>
      </c>
      <c r="X40" s="85">
        <f t="shared" si="2"/>
        <v>162</v>
      </c>
      <c r="Y40" s="94" t="s">
        <v>778</v>
      </c>
    </row>
    <row r="41" spans="1:25" ht="14.25" customHeight="1" x14ac:dyDescent="0.3">
      <c r="A41" t="s">
        <v>309</v>
      </c>
      <c r="B41" s="66" t="s">
        <v>310</v>
      </c>
      <c r="C41" s="66" t="s">
        <v>309</v>
      </c>
      <c r="D41" t="s">
        <v>310</v>
      </c>
      <c r="E41" t="s">
        <v>253</v>
      </c>
      <c r="F41" s="91">
        <v>0</v>
      </c>
      <c r="G41" s="91">
        <v>0</v>
      </c>
      <c r="H41" s="91">
        <v>0</v>
      </c>
      <c r="I41" s="91">
        <v>0</v>
      </c>
      <c r="J41" s="91">
        <v>18</v>
      </c>
      <c r="K41" s="91">
        <v>60</v>
      </c>
      <c r="L41" s="85">
        <f t="shared" si="0"/>
        <v>78</v>
      </c>
      <c r="M41" s="91">
        <v>43</v>
      </c>
      <c r="N41" s="85">
        <f t="shared" si="1"/>
        <v>121</v>
      </c>
      <c r="O41" s="94" t="s">
        <v>778</v>
      </c>
      <c r="P41" s="91">
        <v>0</v>
      </c>
      <c r="Q41" s="91">
        <v>0</v>
      </c>
      <c r="R41" s="91">
        <v>0</v>
      </c>
      <c r="S41" s="91">
        <v>0</v>
      </c>
      <c r="T41" s="91">
        <v>18</v>
      </c>
      <c r="U41" s="91">
        <v>0</v>
      </c>
      <c r="V41" s="85">
        <f t="shared" si="3"/>
        <v>18</v>
      </c>
      <c r="W41" s="91">
        <v>43</v>
      </c>
      <c r="X41" s="85">
        <f t="shared" si="2"/>
        <v>61</v>
      </c>
      <c r="Y41" s="94" t="s">
        <v>778</v>
      </c>
    </row>
    <row r="42" spans="1:25" ht="14.25" customHeight="1" x14ac:dyDescent="0.3">
      <c r="A42" t="s">
        <v>283</v>
      </c>
      <c r="B42" s="66" t="s">
        <v>284</v>
      </c>
      <c r="C42" s="66" t="s">
        <v>283</v>
      </c>
      <c r="D42" s="66" t="s">
        <v>284</v>
      </c>
      <c r="E42" t="s">
        <v>236</v>
      </c>
      <c r="F42" s="91">
        <v>0</v>
      </c>
      <c r="G42" s="91">
        <v>0</v>
      </c>
      <c r="H42" s="91">
        <v>0</v>
      </c>
      <c r="I42" s="91">
        <v>0</v>
      </c>
      <c r="J42" s="91">
        <v>0</v>
      </c>
      <c r="K42" s="91">
        <v>0</v>
      </c>
      <c r="L42" s="85">
        <f t="shared" si="0"/>
        <v>0</v>
      </c>
      <c r="M42" s="91">
        <v>0</v>
      </c>
      <c r="N42" s="85">
        <f t="shared" si="1"/>
        <v>0</v>
      </c>
      <c r="O42" s="94" t="s">
        <v>778</v>
      </c>
      <c r="P42" s="91">
        <v>68</v>
      </c>
      <c r="Q42" s="91">
        <v>0</v>
      </c>
      <c r="R42" s="91">
        <v>0</v>
      </c>
      <c r="S42" s="91">
        <v>0</v>
      </c>
      <c r="T42" s="91">
        <v>20</v>
      </c>
      <c r="U42" s="91">
        <v>0</v>
      </c>
      <c r="V42" s="85">
        <f t="shared" si="3"/>
        <v>88</v>
      </c>
      <c r="W42" s="91">
        <v>0</v>
      </c>
      <c r="X42" s="85">
        <f t="shared" si="2"/>
        <v>88</v>
      </c>
      <c r="Y42" s="94" t="s">
        <v>778</v>
      </c>
    </row>
    <row r="43" spans="1:25" ht="14.25" customHeight="1" x14ac:dyDescent="0.3">
      <c r="A43" t="s">
        <v>285</v>
      </c>
      <c r="B43" t="s">
        <v>286</v>
      </c>
      <c r="C43" s="66" t="s">
        <v>285</v>
      </c>
      <c r="D43" s="66" t="s">
        <v>286</v>
      </c>
      <c r="E43" t="s">
        <v>227</v>
      </c>
      <c r="F43" s="91">
        <v>0</v>
      </c>
      <c r="G43" s="91">
        <v>0</v>
      </c>
      <c r="H43" s="91">
        <v>0</v>
      </c>
      <c r="I43" s="91">
        <v>0</v>
      </c>
      <c r="J43" s="91">
        <v>0</v>
      </c>
      <c r="K43" s="91">
        <v>0</v>
      </c>
      <c r="L43" s="85">
        <f t="shared" si="0"/>
        <v>0</v>
      </c>
      <c r="M43" s="91">
        <v>0</v>
      </c>
      <c r="N43" s="85">
        <f t="shared" si="1"/>
        <v>0</v>
      </c>
      <c r="O43" s="94" t="s">
        <v>778</v>
      </c>
      <c r="P43" s="91">
        <v>28</v>
      </c>
      <c r="Q43" s="91">
        <v>24</v>
      </c>
      <c r="R43" s="91">
        <v>0</v>
      </c>
      <c r="S43" s="91">
        <v>0</v>
      </c>
      <c r="T43" s="91">
        <v>18</v>
      </c>
      <c r="U43" s="91">
        <v>0</v>
      </c>
      <c r="V43" s="85">
        <f t="shared" si="3"/>
        <v>70</v>
      </c>
      <c r="W43" s="91">
        <v>9</v>
      </c>
      <c r="X43" s="85">
        <f t="shared" si="2"/>
        <v>79</v>
      </c>
      <c r="Y43" s="94" t="s">
        <v>778</v>
      </c>
    </row>
    <row r="44" spans="1:25" ht="14.25" customHeight="1" x14ac:dyDescent="0.3">
      <c r="A44" t="s">
        <v>287</v>
      </c>
      <c r="B44" s="66" t="s">
        <v>288</v>
      </c>
      <c r="C44" s="66" t="s">
        <v>287</v>
      </c>
      <c r="D44" s="66" t="s">
        <v>288</v>
      </c>
      <c r="E44" t="s">
        <v>224</v>
      </c>
      <c r="F44" s="91">
        <v>50</v>
      </c>
      <c r="G44" s="91">
        <v>28</v>
      </c>
      <c r="H44" s="91">
        <v>0</v>
      </c>
      <c r="I44" s="91">
        <v>0</v>
      </c>
      <c r="J44" s="91">
        <v>30</v>
      </c>
      <c r="K44" s="91">
        <v>93</v>
      </c>
      <c r="L44" s="85">
        <f t="shared" si="0"/>
        <v>201</v>
      </c>
      <c r="M44" s="91">
        <v>0</v>
      </c>
      <c r="N44" s="85">
        <f t="shared" si="1"/>
        <v>201</v>
      </c>
      <c r="O44" s="94" t="s">
        <v>778</v>
      </c>
      <c r="P44" s="91">
        <v>23</v>
      </c>
      <c r="Q44" s="91">
        <v>23</v>
      </c>
      <c r="R44" s="91">
        <v>3</v>
      </c>
      <c r="S44" s="91">
        <v>0</v>
      </c>
      <c r="T44" s="91">
        <v>7</v>
      </c>
      <c r="U44" s="91">
        <v>0</v>
      </c>
      <c r="V44" s="85">
        <f t="shared" si="3"/>
        <v>56</v>
      </c>
      <c r="W44" s="91">
        <v>73</v>
      </c>
      <c r="X44" s="85">
        <f t="shared" si="2"/>
        <v>129</v>
      </c>
      <c r="Y44" s="94" t="s">
        <v>778</v>
      </c>
    </row>
    <row r="45" spans="1:25" ht="14.25" customHeight="1" x14ac:dyDescent="0.3">
      <c r="A45" t="s">
        <v>289</v>
      </c>
      <c r="B45" t="s">
        <v>290</v>
      </c>
      <c r="C45" s="66" t="s">
        <v>289</v>
      </c>
      <c r="D45" s="66" t="s">
        <v>290</v>
      </c>
      <c r="E45" t="s">
        <v>258</v>
      </c>
      <c r="F45" s="91">
        <v>187</v>
      </c>
      <c r="G45" s="91">
        <v>0</v>
      </c>
      <c r="H45" s="91">
        <v>0</v>
      </c>
      <c r="I45" s="91">
        <v>0</v>
      </c>
      <c r="J45" s="91">
        <v>0</v>
      </c>
      <c r="K45" s="91">
        <v>0</v>
      </c>
      <c r="L45" s="85">
        <f t="shared" si="0"/>
        <v>187</v>
      </c>
      <c r="M45" s="91">
        <v>0</v>
      </c>
      <c r="N45" s="85">
        <f t="shared" si="1"/>
        <v>187</v>
      </c>
      <c r="O45" s="94" t="s">
        <v>57</v>
      </c>
      <c r="P45" s="91">
        <v>65</v>
      </c>
      <c r="Q45" s="91">
        <v>0</v>
      </c>
      <c r="R45" s="91">
        <v>0</v>
      </c>
      <c r="S45" s="91">
        <v>0</v>
      </c>
      <c r="T45" s="91">
        <v>0</v>
      </c>
      <c r="U45" s="91">
        <v>0</v>
      </c>
      <c r="V45" s="85">
        <f t="shared" si="3"/>
        <v>65</v>
      </c>
      <c r="W45" s="91">
        <v>36</v>
      </c>
      <c r="X45" s="85">
        <f t="shared" si="2"/>
        <v>101</v>
      </c>
      <c r="Y45" s="94" t="s">
        <v>778</v>
      </c>
    </row>
    <row r="46" spans="1:25" ht="14.25" customHeight="1" x14ac:dyDescent="0.3">
      <c r="A46" t="s">
        <v>291</v>
      </c>
      <c r="B46" s="66" t="s">
        <v>292</v>
      </c>
      <c r="C46" s="66" t="s">
        <v>291</v>
      </c>
      <c r="D46" s="66" t="s">
        <v>292</v>
      </c>
      <c r="E46" t="s">
        <v>258</v>
      </c>
      <c r="F46" s="91">
        <v>1</v>
      </c>
      <c r="G46" s="91">
        <v>12</v>
      </c>
      <c r="H46" s="91">
        <v>0</v>
      </c>
      <c r="I46" s="91">
        <v>0</v>
      </c>
      <c r="J46" s="91">
        <v>0</v>
      </c>
      <c r="K46" s="91">
        <v>27</v>
      </c>
      <c r="L46" s="85">
        <f t="shared" si="0"/>
        <v>40</v>
      </c>
      <c r="M46" s="91">
        <v>0</v>
      </c>
      <c r="N46" s="85">
        <f t="shared" si="1"/>
        <v>40</v>
      </c>
      <c r="O46" s="94" t="s">
        <v>778</v>
      </c>
      <c r="P46" s="91">
        <v>34</v>
      </c>
      <c r="Q46" s="91">
        <v>0</v>
      </c>
      <c r="R46" s="91">
        <v>0</v>
      </c>
      <c r="S46" s="91">
        <v>0</v>
      </c>
      <c r="T46" s="91">
        <v>10</v>
      </c>
      <c r="U46" s="91">
        <v>0</v>
      </c>
      <c r="V46" s="85">
        <f t="shared" si="3"/>
        <v>44</v>
      </c>
      <c r="W46" s="91">
        <v>0</v>
      </c>
      <c r="X46" s="85">
        <f t="shared" si="2"/>
        <v>44</v>
      </c>
      <c r="Y46" s="94" t="s">
        <v>778</v>
      </c>
    </row>
    <row r="47" spans="1:25" ht="14.25" customHeight="1" x14ac:dyDescent="0.3">
      <c r="A47" t="s">
        <v>293</v>
      </c>
      <c r="B47" s="66" t="s">
        <v>294</v>
      </c>
      <c r="C47" s="66" t="s">
        <v>293</v>
      </c>
      <c r="D47" s="66" t="s">
        <v>294</v>
      </c>
      <c r="E47" t="s">
        <v>239</v>
      </c>
      <c r="F47" s="91">
        <v>0</v>
      </c>
      <c r="G47" s="91">
        <v>0</v>
      </c>
      <c r="H47" s="91">
        <v>0</v>
      </c>
      <c r="I47" s="91">
        <v>1</v>
      </c>
      <c r="J47" s="91">
        <v>5</v>
      </c>
      <c r="K47" s="91">
        <v>0</v>
      </c>
      <c r="L47" s="85">
        <f t="shared" si="0"/>
        <v>6</v>
      </c>
      <c r="M47" s="91">
        <v>5</v>
      </c>
      <c r="N47" s="85">
        <f t="shared" si="1"/>
        <v>11</v>
      </c>
      <c r="O47" s="94" t="s">
        <v>57</v>
      </c>
      <c r="P47" s="91">
        <v>91</v>
      </c>
      <c r="Q47" s="91">
        <v>0</v>
      </c>
      <c r="R47" s="91">
        <v>0</v>
      </c>
      <c r="S47" s="91">
        <v>1</v>
      </c>
      <c r="T47" s="91">
        <v>14</v>
      </c>
      <c r="U47" s="91">
        <v>0</v>
      </c>
      <c r="V47" s="85">
        <f t="shared" si="3"/>
        <v>106</v>
      </c>
      <c r="W47" s="91">
        <v>0</v>
      </c>
      <c r="X47" s="85">
        <f t="shared" si="2"/>
        <v>106</v>
      </c>
      <c r="Y47" s="94" t="s">
        <v>57</v>
      </c>
    </row>
    <row r="48" spans="1:25" ht="14.25" customHeight="1" x14ac:dyDescent="0.3">
      <c r="A48" t="s">
        <v>295</v>
      </c>
      <c r="B48" s="66" t="s">
        <v>296</v>
      </c>
      <c r="C48" s="66" t="s">
        <v>295</v>
      </c>
      <c r="D48" s="66" t="s">
        <v>296</v>
      </c>
      <c r="E48" t="s">
        <v>236</v>
      </c>
      <c r="F48" s="91">
        <v>16</v>
      </c>
      <c r="G48" s="91">
        <v>37</v>
      </c>
      <c r="H48" s="91">
        <v>0</v>
      </c>
      <c r="I48" s="91">
        <v>0</v>
      </c>
      <c r="J48" s="91">
        <v>8</v>
      </c>
      <c r="K48" s="91">
        <v>0</v>
      </c>
      <c r="L48" s="85">
        <f t="shared" si="0"/>
        <v>61</v>
      </c>
      <c r="M48" s="91">
        <v>11</v>
      </c>
      <c r="N48" s="85">
        <f t="shared" si="1"/>
        <v>72</v>
      </c>
      <c r="O48" s="94" t="s">
        <v>778</v>
      </c>
      <c r="P48" s="91">
        <v>0</v>
      </c>
      <c r="Q48" s="91">
        <v>0</v>
      </c>
      <c r="R48" s="91">
        <v>0</v>
      </c>
      <c r="S48" s="91">
        <v>0</v>
      </c>
      <c r="T48" s="91">
        <v>3</v>
      </c>
      <c r="U48" s="91">
        <v>0</v>
      </c>
      <c r="V48" s="85">
        <f t="shared" si="3"/>
        <v>3</v>
      </c>
      <c r="W48" s="91">
        <v>2</v>
      </c>
      <c r="X48" s="85">
        <f t="shared" si="2"/>
        <v>5</v>
      </c>
      <c r="Y48" s="94" t="s">
        <v>778</v>
      </c>
    </row>
    <row r="49" spans="1:25" ht="14.25" customHeight="1" x14ac:dyDescent="0.3">
      <c r="A49" t="s">
        <v>297</v>
      </c>
      <c r="B49" s="66" t="s">
        <v>298</v>
      </c>
      <c r="C49" s="66" t="s">
        <v>297</v>
      </c>
      <c r="D49" s="66" t="s">
        <v>298</v>
      </c>
      <c r="E49" t="s">
        <v>253</v>
      </c>
      <c r="F49" s="91">
        <v>0</v>
      </c>
      <c r="G49" s="91">
        <v>0</v>
      </c>
      <c r="H49" s="91">
        <v>0</v>
      </c>
      <c r="I49" s="91">
        <v>0</v>
      </c>
      <c r="J49" s="91">
        <v>0</v>
      </c>
      <c r="K49" s="91">
        <v>60</v>
      </c>
      <c r="L49" s="85">
        <f t="shared" si="0"/>
        <v>60</v>
      </c>
      <c r="M49" s="91">
        <v>0</v>
      </c>
      <c r="N49" s="85">
        <f t="shared" si="1"/>
        <v>60</v>
      </c>
      <c r="O49" s="94" t="s">
        <v>778</v>
      </c>
      <c r="P49" s="91">
        <v>95</v>
      </c>
      <c r="Q49" s="91">
        <v>8</v>
      </c>
      <c r="R49" s="91">
        <v>0</v>
      </c>
      <c r="S49" s="91">
        <v>0</v>
      </c>
      <c r="T49" s="91">
        <v>0</v>
      </c>
      <c r="U49" s="91">
        <v>0</v>
      </c>
      <c r="V49" s="85">
        <f t="shared" si="3"/>
        <v>103</v>
      </c>
      <c r="W49" s="91">
        <v>0</v>
      </c>
      <c r="X49" s="85">
        <f t="shared" si="2"/>
        <v>103</v>
      </c>
      <c r="Y49" s="94" t="s">
        <v>778</v>
      </c>
    </row>
    <row r="50" spans="1:25" ht="14.25" customHeight="1" x14ac:dyDescent="0.3">
      <c r="A50" t="s">
        <v>313</v>
      </c>
      <c r="B50" s="66" t="s">
        <v>314</v>
      </c>
      <c r="C50" s="66" t="s">
        <v>313</v>
      </c>
      <c r="D50" s="66" t="s">
        <v>314</v>
      </c>
      <c r="E50" t="s">
        <v>224</v>
      </c>
      <c r="F50" s="91">
        <v>0</v>
      </c>
      <c r="G50" s="91">
        <v>0</v>
      </c>
      <c r="H50" s="91">
        <v>0</v>
      </c>
      <c r="I50" s="91">
        <v>0</v>
      </c>
      <c r="J50" s="91">
        <v>0</v>
      </c>
      <c r="K50" s="91">
        <v>83</v>
      </c>
      <c r="L50" s="85">
        <f t="shared" si="0"/>
        <v>83</v>
      </c>
      <c r="M50" s="91">
        <v>0</v>
      </c>
      <c r="N50" s="85">
        <f t="shared" si="1"/>
        <v>83</v>
      </c>
      <c r="O50" s="94" t="s">
        <v>778</v>
      </c>
      <c r="P50" s="91">
        <v>10</v>
      </c>
      <c r="Q50" s="91">
        <v>26</v>
      </c>
      <c r="R50" s="91">
        <v>0</v>
      </c>
      <c r="S50" s="91">
        <v>0</v>
      </c>
      <c r="T50" s="91">
        <v>40</v>
      </c>
      <c r="U50" s="91">
        <v>0</v>
      </c>
      <c r="V50" s="85">
        <f t="shared" si="3"/>
        <v>76</v>
      </c>
      <c r="W50" s="91">
        <v>0</v>
      </c>
      <c r="X50" s="85">
        <f t="shared" si="2"/>
        <v>76</v>
      </c>
      <c r="Y50" s="94" t="s">
        <v>778</v>
      </c>
    </row>
    <row r="51" spans="1:25" ht="14.25" customHeight="1" x14ac:dyDescent="0.3">
      <c r="A51" t="s">
        <v>816</v>
      </c>
      <c r="B51" s="66" t="s">
        <v>817</v>
      </c>
      <c r="C51" s="66" t="s">
        <v>346</v>
      </c>
      <c r="D51" s="66" t="s">
        <v>347</v>
      </c>
      <c r="E51" t="s">
        <v>258</v>
      </c>
      <c r="F51" s="91">
        <v>2</v>
      </c>
      <c r="G51" s="91">
        <v>0</v>
      </c>
      <c r="H51" s="91">
        <v>0</v>
      </c>
      <c r="I51" s="91">
        <v>0</v>
      </c>
      <c r="J51" s="91">
        <v>0</v>
      </c>
      <c r="K51" s="91">
        <v>0</v>
      </c>
      <c r="L51" s="85">
        <f t="shared" si="0"/>
        <v>2</v>
      </c>
      <c r="M51" s="91">
        <v>10</v>
      </c>
      <c r="N51" s="85">
        <f t="shared" si="1"/>
        <v>12</v>
      </c>
      <c r="O51" s="94" t="s">
        <v>778</v>
      </c>
      <c r="P51" s="91">
        <v>2</v>
      </c>
      <c r="Q51" s="91">
        <v>0</v>
      </c>
      <c r="R51" s="91">
        <v>0</v>
      </c>
      <c r="S51" s="91">
        <v>0</v>
      </c>
      <c r="T51" s="91">
        <v>2</v>
      </c>
      <c r="U51" s="91">
        <v>0</v>
      </c>
      <c r="V51" s="85">
        <f t="shared" si="3"/>
        <v>4</v>
      </c>
      <c r="W51" s="91">
        <v>21</v>
      </c>
      <c r="X51" s="85">
        <f t="shared" si="2"/>
        <v>25</v>
      </c>
      <c r="Y51" s="94" t="s">
        <v>778</v>
      </c>
    </row>
    <row r="52" spans="1:25" ht="14.25" customHeight="1" x14ac:dyDescent="0.3">
      <c r="A52" t="s">
        <v>317</v>
      </c>
      <c r="B52" s="66" t="s">
        <v>318</v>
      </c>
      <c r="C52" s="66" t="s">
        <v>317</v>
      </c>
      <c r="D52" s="66" t="s">
        <v>318</v>
      </c>
      <c r="E52" t="s">
        <v>236</v>
      </c>
      <c r="F52" s="91">
        <v>143</v>
      </c>
      <c r="G52" s="91">
        <v>40</v>
      </c>
      <c r="H52" s="91">
        <v>0</v>
      </c>
      <c r="I52" s="91">
        <v>0</v>
      </c>
      <c r="J52" s="91">
        <v>73</v>
      </c>
      <c r="K52" s="91">
        <v>42</v>
      </c>
      <c r="L52" s="85">
        <f t="shared" si="0"/>
        <v>298</v>
      </c>
      <c r="M52" s="91">
        <v>0</v>
      </c>
      <c r="N52" s="85">
        <f t="shared" si="1"/>
        <v>298</v>
      </c>
      <c r="O52" s="94" t="s">
        <v>57</v>
      </c>
      <c r="P52" s="91">
        <v>215</v>
      </c>
      <c r="Q52" s="91">
        <v>52</v>
      </c>
      <c r="R52" s="91">
        <v>0</v>
      </c>
      <c r="S52" s="91">
        <v>0</v>
      </c>
      <c r="T52" s="91">
        <v>92</v>
      </c>
      <c r="U52" s="91">
        <v>0</v>
      </c>
      <c r="V52" s="85">
        <f t="shared" si="3"/>
        <v>359</v>
      </c>
      <c r="W52" s="91">
        <v>96</v>
      </c>
      <c r="X52" s="85">
        <f t="shared" si="2"/>
        <v>455</v>
      </c>
      <c r="Y52" s="94" t="s">
        <v>778</v>
      </c>
    </row>
    <row r="53" spans="1:25" ht="14.25" customHeight="1" x14ac:dyDescent="0.3">
      <c r="A53" t="s">
        <v>781</v>
      </c>
      <c r="B53" t="s">
        <v>782</v>
      </c>
      <c r="C53" s="66" t="s">
        <v>781</v>
      </c>
      <c r="D53" s="66" t="s">
        <v>782</v>
      </c>
      <c r="E53" t="s">
        <v>227</v>
      </c>
      <c r="F53" s="91">
        <v>0</v>
      </c>
      <c r="G53" s="91">
        <v>0</v>
      </c>
      <c r="H53" s="91">
        <v>0</v>
      </c>
      <c r="I53" s="91">
        <v>0</v>
      </c>
      <c r="J53" s="91">
        <v>0</v>
      </c>
      <c r="K53" s="91">
        <v>55</v>
      </c>
      <c r="L53" s="85">
        <f t="shared" si="0"/>
        <v>55</v>
      </c>
      <c r="M53" s="91">
        <v>0</v>
      </c>
      <c r="N53" s="85">
        <f t="shared" si="1"/>
        <v>55</v>
      </c>
      <c r="O53" s="94" t="s">
        <v>778</v>
      </c>
      <c r="P53" s="91">
        <v>7</v>
      </c>
      <c r="Q53" s="91">
        <v>0</v>
      </c>
      <c r="R53" s="91">
        <v>0</v>
      </c>
      <c r="S53" s="91">
        <v>0</v>
      </c>
      <c r="T53" s="91">
        <v>6</v>
      </c>
      <c r="U53" s="91">
        <v>0</v>
      </c>
      <c r="V53" s="85">
        <f t="shared" si="3"/>
        <v>13</v>
      </c>
      <c r="W53" s="91">
        <v>0</v>
      </c>
      <c r="X53" s="85">
        <f t="shared" si="2"/>
        <v>13</v>
      </c>
      <c r="Y53" s="94" t="s">
        <v>778</v>
      </c>
    </row>
    <row r="54" spans="1:25" ht="14.25" customHeight="1" x14ac:dyDescent="0.3">
      <c r="A54" t="s">
        <v>319</v>
      </c>
      <c r="B54" s="66" t="s">
        <v>320</v>
      </c>
      <c r="C54" s="66" t="s">
        <v>319</v>
      </c>
      <c r="D54" s="66" t="s">
        <v>320</v>
      </c>
      <c r="E54" t="s">
        <v>236</v>
      </c>
      <c r="F54" s="91">
        <v>0</v>
      </c>
      <c r="G54" s="91">
        <v>9</v>
      </c>
      <c r="H54" s="91">
        <v>0</v>
      </c>
      <c r="I54" s="91">
        <v>0</v>
      </c>
      <c r="J54" s="91">
        <v>0</v>
      </c>
      <c r="K54" s="91">
        <v>0</v>
      </c>
      <c r="L54" s="85">
        <f t="shared" si="0"/>
        <v>9</v>
      </c>
      <c r="M54" s="91">
        <v>12</v>
      </c>
      <c r="N54" s="85">
        <f t="shared" si="1"/>
        <v>21</v>
      </c>
      <c r="O54" s="94" t="s">
        <v>778</v>
      </c>
      <c r="P54" s="91">
        <v>74</v>
      </c>
      <c r="Q54" s="91">
        <v>29</v>
      </c>
      <c r="R54" s="91">
        <v>0</v>
      </c>
      <c r="S54" s="91">
        <v>0</v>
      </c>
      <c r="T54" s="91">
        <v>102</v>
      </c>
      <c r="U54" s="91">
        <v>0</v>
      </c>
      <c r="V54" s="85">
        <f t="shared" si="3"/>
        <v>205</v>
      </c>
      <c r="W54" s="91">
        <v>46</v>
      </c>
      <c r="X54" s="85">
        <f t="shared" si="2"/>
        <v>251</v>
      </c>
      <c r="Y54" s="94" t="s">
        <v>57</v>
      </c>
    </row>
    <row r="55" spans="1:25" ht="14.25" customHeight="1" x14ac:dyDescent="0.3">
      <c r="A55" t="s">
        <v>321</v>
      </c>
      <c r="B55" s="66" t="s">
        <v>322</v>
      </c>
      <c r="C55" s="66" t="s">
        <v>321</v>
      </c>
      <c r="D55" s="66" t="s">
        <v>322</v>
      </c>
      <c r="E55" t="s">
        <v>248</v>
      </c>
      <c r="F55" s="91">
        <v>0</v>
      </c>
      <c r="G55" s="91">
        <v>0</v>
      </c>
      <c r="H55" s="91">
        <v>0</v>
      </c>
      <c r="I55" s="91">
        <v>0</v>
      </c>
      <c r="J55" s="91">
        <v>0</v>
      </c>
      <c r="K55" s="91">
        <v>85</v>
      </c>
      <c r="L55" s="85">
        <f t="shared" si="0"/>
        <v>85</v>
      </c>
      <c r="M55" s="91">
        <v>0</v>
      </c>
      <c r="N55" s="85">
        <f t="shared" si="1"/>
        <v>85</v>
      </c>
      <c r="O55" s="94" t="s">
        <v>778</v>
      </c>
      <c r="P55" s="91">
        <v>0</v>
      </c>
      <c r="Q55" s="91">
        <v>31</v>
      </c>
      <c r="R55" s="91">
        <v>0</v>
      </c>
      <c r="S55" s="91">
        <v>0</v>
      </c>
      <c r="T55" s="91">
        <v>11</v>
      </c>
      <c r="U55" s="91">
        <v>0</v>
      </c>
      <c r="V55" s="85">
        <f t="shared" si="3"/>
        <v>42</v>
      </c>
      <c r="W55" s="91">
        <v>0</v>
      </c>
      <c r="X55" s="85">
        <f t="shared" si="2"/>
        <v>42</v>
      </c>
      <c r="Y55" s="94" t="s">
        <v>778</v>
      </c>
    </row>
    <row r="56" spans="1:25" ht="14.25" customHeight="1" x14ac:dyDescent="0.3">
      <c r="A56" t="s">
        <v>323</v>
      </c>
      <c r="B56" s="66" t="s">
        <v>324</v>
      </c>
      <c r="C56" s="66" t="s">
        <v>323</v>
      </c>
      <c r="D56" s="66" t="s">
        <v>324</v>
      </c>
      <c r="E56" t="s">
        <v>224</v>
      </c>
      <c r="F56" s="91">
        <v>40</v>
      </c>
      <c r="G56" s="91">
        <v>0</v>
      </c>
      <c r="H56" s="91">
        <v>0</v>
      </c>
      <c r="I56" s="91">
        <v>0</v>
      </c>
      <c r="J56" s="91">
        <v>16</v>
      </c>
      <c r="K56" s="91">
        <v>60</v>
      </c>
      <c r="L56" s="85">
        <f t="shared" si="0"/>
        <v>116</v>
      </c>
      <c r="M56" s="91">
        <v>0</v>
      </c>
      <c r="N56" s="85">
        <f t="shared" si="1"/>
        <v>116</v>
      </c>
      <c r="O56" s="94" t="s">
        <v>778</v>
      </c>
      <c r="P56" s="91">
        <v>40</v>
      </c>
      <c r="Q56" s="91">
        <v>0</v>
      </c>
      <c r="R56" s="91">
        <v>0</v>
      </c>
      <c r="S56" s="91">
        <v>0</v>
      </c>
      <c r="T56" s="91">
        <v>18</v>
      </c>
      <c r="U56" s="91">
        <v>0</v>
      </c>
      <c r="V56" s="85">
        <f t="shared" si="3"/>
        <v>58</v>
      </c>
      <c r="W56" s="91">
        <v>0</v>
      </c>
      <c r="X56" s="85">
        <f t="shared" si="2"/>
        <v>58</v>
      </c>
      <c r="Y56" s="94" t="s">
        <v>778</v>
      </c>
    </row>
    <row r="57" spans="1:25" ht="14.25" customHeight="1" x14ac:dyDescent="0.3">
      <c r="A57" t="s">
        <v>325</v>
      </c>
      <c r="B57" s="66" t="s">
        <v>326</v>
      </c>
      <c r="C57" s="66" t="s">
        <v>325</v>
      </c>
      <c r="D57" s="66" t="s">
        <v>326</v>
      </c>
      <c r="E57" t="s">
        <v>258</v>
      </c>
      <c r="F57" s="91">
        <v>51</v>
      </c>
      <c r="G57" s="91">
        <v>0</v>
      </c>
      <c r="H57" s="91">
        <v>0</v>
      </c>
      <c r="I57" s="91">
        <v>0</v>
      </c>
      <c r="J57" s="91">
        <v>29</v>
      </c>
      <c r="K57" s="91">
        <v>223</v>
      </c>
      <c r="L57" s="85">
        <f t="shared" si="0"/>
        <v>303</v>
      </c>
      <c r="M57" s="91">
        <v>26</v>
      </c>
      <c r="N57" s="85">
        <f t="shared" si="1"/>
        <v>329</v>
      </c>
      <c r="O57" s="94" t="s">
        <v>57</v>
      </c>
      <c r="P57" s="91">
        <v>122</v>
      </c>
      <c r="Q57" s="91">
        <v>0</v>
      </c>
      <c r="R57" s="91">
        <v>0</v>
      </c>
      <c r="S57" s="91">
        <v>0</v>
      </c>
      <c r="T57" s="91">
        <v>87</v>
      </c>
      <c r="U57" s="91">
        <v>6</v>
      </c>
      <c r="V57" s="85">
        <f t="shared" si="3"/>
        <v>215</v>
      </c>
      <c r="W57" s="91">
        <v>44</v>
      </c>
      <c r="X57" s="85">
        <f t="shared" si="2"/>
        <v>259</v>
      </c>
      <c r="Y57" s="94" t="s">
        <v>778</v>
      </c>
    </row>
    <row r="58" spans="1:25" ht="14.25" customHeight="1" x14ac:dyDescent="0.3">
      <c r="A58" t="s">
        <v>327</v>
      </c>
      <c r="B58" s="66" t="s">
        <v>328</v>
      </c>
      <c r="C58" s="66" t="s">
        <v>327</v>
      </c>
      <c r="D58" s="66" t="s">
        <v>328</v>
      </c>
      <c r="E58" t="s">
        <v>258</v>
      </c>
      <c r="F58" s="91">
        <v>31</v>
      </c>
      <c r="G58" s="91">
        <v>0</v>
      </c>
      <c r="H58" s="91">
        <v>0</v>
      </c>
      <c r="I58" s="91">
        <v>0</v>
      </c>
      <c r="J58" s="91">
        <v>41</v>
      </c>
      <c r="K58" s="91">
        <v>457</v>
      </c>
      <c r="L58" s="85">
        <f t="shared" si="0"/>
        <v>529</v>
      </c>
      <c r="M58" s="91">
        <v>64</v>
      </c>
      <c r="N58" s="85">
        <f t="shared" si="1"/>
        <v>593</v>
      </c>
      <c r="O58" s="94" t="s">
        <v>57</v>
      </c>
      <c r="P58" s="91">
        <v>133</v>
      </c>
      <c r="Q58" s="91">
        <v>0</v>
      </c>
      <c r="R58" s="91">
        <v>4</v>
      </c>
      <c r="S58" s="91">
        <v>15</v>
      </c>
      <c r="T58" s="91">
        <v>163</v>
      </c>
      <c r="U58" s="91">
        <v>0</v>
      </c>
      <c r="V58" s="85">
        <f t="shared" si="3"/>
        <v>315</v>
      </c>
      <c r="W58" s="91">
        <v>116</v>
      </c>
      <c r="X58" s="85">
        <f t="shared" si="2"/>
        <v>431</v>
      </c>
      <c r="Y58" s="94" t="s">
        <v>57</v>
      </c>
    </row>
    <row r="59" spans="1:25" ht="14.25" customHeight="1" x14ac:dyDescent="0.3">
      <c r="A59" t="s">
        <v>329</v>
      </c>
      <c r="B59" s="66" t="s">
        <v>330</v>
      </c>
      <c r="C59" s="66" t="s">
        <v>329</v>
      </c>
      <c r="D59" s="66" t="s">
        <v>330</v>
      </c>
      <c r="E59" t="s">
        <v>227</v>
      </c>
      <c r="F59" s="91">
        <v>4</v>
      </c>
      <c r="G59" s="91">
        <v>0</v>
      </c>
      <c r="H59" s="91">
        <v>0</v>
      </c>
      <c r="I59" s="91">
        <v>0</v>
      </c>
      <c r="J59" s="91">
        <v>2</v>
      </c>
      <c r="K59" s="91">
        <v>26</v>
      </c>
      <c r="L59" s="85">
        <f t="shared" si="0"/>
        <v>32</v>
      </c>
      <c r="M59" s="91">
        <v>0</v>
      </c>
      <c r="N59" s="85">
        <f t="shared" si="1"/>
        <v>32</v>
      </c>
      <c r="O59" s="94" t="s">
        <v>778</v>
      </c>
      <c r="P59" s="91">
        <v>10</v>
      </c>
      <c r="Q59" s="91">
        <v>0</v>
      </c>
      <c r="R59" s="91">
        <v>0</v>
      </c>
      <c r="S59" s="91">
        <v>0</v>
      </c>
      <c r="T59" s="91">
        <v>29</v>
      </c>
      <c r="U59" s="91">
        <v>0</v>
      </c>
      <c r="V59" s="85">
        <f t="shared" si="3"/>
        <v>39</v>
      </c>
      <c r="W59" s="91">
        <v>24</v>
      </c>
      <c r="X59" s="85">
        <f t="shared" si="2"/>
        <v>63</v>
      </c>
      <c r="Y59" s="94" t="s">
        <v>778</v>
      </c>
    </row>
    <row r="60" spans="1:25" ht="14.25" customHeight="1" x14ac:dyDescent="0.3">
      <c r="A60" t="s">
        <v>331</v>
      </c>
      <c r="B60" s="66" t="s">
        <v>332</v>
      </c>
      <c r="C60" s="66" t="s">
        <v>331</v>
      </c>
      <c r="D60" s="66" t="s">
        <v>332</v>
      </c>
      <c r="E60" t="s">
        <v>224</v>
      </c>
      <c r="F60" s="91">
        <v>0</v>
      </c>
      <c r="G60" s="91">
        <v>6</v>
      </c>
      <c r="H60" s="91">
        <v>0</v>
      </c>
      <c r="I60" s="91">
        <v>0</v>
      </c>
      <c r="J60" s="91">
        <v>4</v>
      </c>
      <c r="K60" s="91">
        <v>101</v>
      </c>
      <c r="L60" s="85">
        <f t="shared" si="0"/>
        <v>111</v>
      </c>
      <c r="M60" s="91">
        <v>0</v>
      </c>
      <c r="N60" s="85">
        <f t="shared" si="1"/>
        <v>111</v>
      </c>
      <c r="O60" s="94" t="s">
        <v>778</v>
      </c>
      <c r="P60" s="91">
        <v>14</v>
      </c>
      <c r="Q60" s="91">
        <v>50</v>
      </c>
      <c r="R60" s="91">
        <v>0</v>
      </c>
      <c r="S60" s="91">
        <v>0</v>
      </c>
      <c r="T60" s="91">
        <v>80</v>
      </c>
      <c r="U60" s="91">
        <v>0</v>
      </c>
      <c r="V60" s="85">
        <f t="shared" si="3"/>
        <v>144</v>
      </c>
      <c r="W60" s="91">
        <v>35</v>
      </c>
      <c r="X60" s="85">
        <f t="shared" si="2"/>
        <v>179</v>
      </c>
      <c r="Y60" s="94" t="s">
        <v>778</v>
      </c>
    </row>
    <row r="61" spans="1:25" ht="14.25" customHeight="1" x14ac:dyDescent="0.3">
      <c r="A61" t="s">
        <v>333</v>
      </c>
      <c r="B61" s="66" t="s">
        <v>334</v>
      </c>
      <c r="C61" s="66" t="s">
        <v>333</v>
      </c>
      <c r="D61" s="66" t="s">
        <v>334</v>
      </c>
      <c r="E61" t="s">
        <v>258</v>
      </c>
      <c r="F61" s="91">
        <v>0</v>
      </c>
      <c r="G61" s="91">
        <v>0</v>
      </c>
      <c r="H61" s="91">
        <v>0</v>
      </c>
      <c r="I61" s="91">
        <v>0</v>
      </c>
      <c r="J61" s="91">
        <v>0</v>
      </c>
      <c r="K61" s="91">
        <v>0</v>
      </c>
      <c r="L61" s="85">
        <f t="shared" si="0"/>
        <v>0</v>
      </c>
      <c r="M61" s="91">
        <v>0</v>
      </c>
      <c r="N61" s="85">
        <f t="shared" si="1"/>
        <v>0</v>
      </c>
      <c r="O61" s="94" t="s">
        <v>778</v>
      </c>
      <c r="P61" s="91">
        <v>62</v>
      </c>
      <c r="Q61" s="91">
        <v>0</v>
      </c>
      <c r="R61" s="91">
        <v>0</v>
      </c>
      <c r="S61" s="91">
        <v>0</v>
      </c>
      <c r="T61" s="91">
        <v>2</v>
      </c>
      <c r="U61" s="91">
        <v>0</v>
      </c>
      <c r="V61" s="85">
        <f t="shared" si="3"/>
        <v>64</v>
      </c>
      <c r="W61" s="91">
        <v>96</v>
      </c>
      <c r="X61" s="85">
        <f t="shared" si="2"/>
        <v>160</v>
      </c>
      <c r="Y61" s="94" t="s">
        <v>778</v>
      </c>
    </row>
    <row r="62" spans="1:25" ht="14.25" customHeight="1" x14ac:dyDescent="0.3">
      <c r="A62" t="s">
        <v>335</v>
      </c>
      <c r="B62" t="s">
        <v>336</v>
      </c>
      <c r="C62" s="66" t="s">
        <v>335</v>
      </c>
      <c r="D62" s="66" t="s">
        <v>336</v>
      </c>
      <c r="E62" t="s">
        <v>236</v>
      </c>
      <c r="F62" s="91">
        <v>0</v>
      </c>
      <c r="G62" s="91">
        <v>0</v>
      </c>
      <c r="H62" s="91">
        <v>0</v>
      </c>
      <c r="I62" s="91">
        <v>0</v>
      </c>
      <c r="J62" s="91">
        <v>0</v>
      </c>
      <c r="K62" s="91">
        <v>0</v>
      </c>
      <c r="L62" s="85">
        <f t="shared" si="0"/>
        <v>0</v>
      </c>
      <c r="M62" s="91">
        <v>0</v>
      </c>
      <c r="N62" s="85">
        <f t="shared" si="1"/>
        <v>0</v>
      </c>
      <c r="O62" s="94" t="s">
        <v>778</v>
      </c>
      <c r="P62" s="91">
        <v>0</v>
      </c>
      <c r="Q62" s="91">
        <v>20</v>
      </c>
      <c r="R62" s="91">
        <v>0</v>
      </c>
      <c r="S62" s="91">
        <v>0</v>
      </c>
      <c r="T62" s="91">
        <v>0</v>
      </c>
      <c r="U62" s="91">
        <v>10</v>
      </c>
      <c r="V62" s="85">
        <f t="shared" si="3"/>
        <v>30</v>
      </c>
      <c r="W62" s="91">
        <v>0</v>
      </c>
      <c r="X62" s="85">
        <f t="shared" si="2"/>
        <v>30</v>
      </c>
      <c r="Y62" s="94" t="s">
        <v>778</v>
      </c>
    </row>
    <row r="63" spans="1:25" ht="14.25" customHeight="1" x14ac:dyDescent="0.3">
      <c r="A63" t="s">
        <v>818</v>
      </c>
      <c r="B63" s="66" t="s">
        <v>819</v>
      </c>
      <c r="C63" s="66" t="s">
        <v>346</v>
      </c>
      <c r="D63" s="66" t="s">
        <v>347</v>
      </c>
      <c r="E63" t="s">
        <v>258</v>
      </c>
      <c r="F63" s="91">
        <v>0</v>
      </c>
      <c r="G63" s="91">
        <v>0</v>
      </c>
      <c r="H63" s="91">
        <v>0</v>
      </c>
      <c r="I63" s="91">
        <v>0</v>
      </c>
      <c r="J63" s="91">
        <v>0</v>
      </c>
      <c r="K63" s="91">
        <v>14</v>
      </c>
      <c r="L63" s="85">
        <f t="shared" si="0"/>
        <v>14</v>
      </c>
      <c r="M63" s="91">
        <v>18</v>
      </c>
      <c r="N63" s="85">
        <f t="shared" si="1"/>
        <v>32</v>
      </c>
      <c r="O63" s="94" t="s">
        <v>778</v>
      </c>
      <c r="P63" s="91">
        <v>10</v>
      </c>
      <c r="Q63" s="91">
        <v>8</v>
      </c>
      <c r="R63" s="91">
        <v>0</v>
      </c>
      <c r="S63" s="91">
        <v>0</v>
      </c>
      <c r="T63" s="91">
        <v>0</v>
      </c>
      <c r="U63" s="91">
        <v>0</v>
      </c>
      <c r="V63" s="85">
        <f t="shared" si="3"/>
        <v>18</v>
      </c>
      <c r="W63" s="91">
        <v>20</v>
      </c>
      <c r="X63" s="85">
        <f t="shared" si="2"/>
        <v>38</v>
      </c>
      <c r="Y63" s="94" t="s">
        <v>778</v>
      </c>
    </row>
    <row r="64" spans="1:25" ht="14.25" customHeight="1" x14ac:dyDescent="0.3">
      <c r="A64" t="s">
        <v>337</v>
      </c>
      <c r="B64" s="66" t="s">
        <v>338</v>
      </c>
      <c r="C64" s="66" t="s">
        <v>337</v>
      </c>
      <c r="D64" s="66" t="s">
        <v>338</v>
      </c>
      <c r="E64" t="s">
        <v>248</v>
      </c>
      <c r="F64" s="91">
        <v>18</v>
      </c>
      <c r="G64" s="91">
        <v>212</v>
      </c>
      <c r="H64" s="91">
        <v>0</v>
      </c>
      <c r="I64" s="91">
        <v>20</v>
      </c>
      <c r="J64" s="91">
        <v>157</v>
      </c>
      <c r="K64" s="91">
        <v>0</v>
      </c>
      <c r="L64" s="85">
        <f t="shared" si="0"/>
        <v>407</v>
      </c>
      <c r="M64" s="91">
        <v>0</v>
      </c>
      <c r="N64" s="85">
        <f t="shared" si="1"/>
        <v>407</v>
      </c>
      <c r="O64" s="94" t="s">
        <v>57</v>
      </c>
      <c r="P64" s="91">
        <v>76</v>
      </c>
      <c r="Q64" s="91">
        <v>72</v>
      </c>
      <c r="R64" s="91">
        <v>0</v>
      </c>
      <c r="S64" s="91">
        <v>11</v>
      </c>
      <c r="T64" s="91">
        <v>133</v>
      </c>
      <c r="U64" s="91">
        <v>0</v>
      </c>
      <c r="V64" s="85">
        <f t="shared" si="3"/>
        <v>292</v>
      </c>
      <c r="W64" s="91">
        <v>41</v>
      </c>
      <c r="X64" s="85">
        <f t="shared" si="2"/>
        <v>333</v>
      </c>
      <c r="Y64" s="94" t="s">
        <v>57</v>
      </c>
    </row>
    <row r="65" spans="1:25" ht="14.25" customHeight="1" x14ac:dyDescent="0.3">
      <c r="A65" t="s">
        <v>339</v>
      </c>
      <c r="B65" s="66" t="s">
        <v>340</v>
      </c>
      <c r="C65" s="66" t="s">
        <v>339</v>
      </c>
      <c r="D65" s="66" t="s">
        <v>340</v>
      </c>
      <c r="E65" t="s">
        <v>248</v>
      </c>
      <c r="F65" s="91">
        <v>0</v>
      </c>
      <c r="G65" s="91">
        <v>0</v>
      </c>
      <c r="H65" s="91">
        <v>0</v>
      </c>
      <c r="I65" s="91">
        <v>0</v>
      </c>
      <c r="J65" s="91">
        <v>14</v>
      </c>
      <c r="K65" s="91">
        <v>16</v>
      </c>
      <c r="L65" s="85">
        <f t="shared" si="0"/>
        <v>30</v>
      </c>
      <c r="M65" s="91">
        <v>54</v>
      </c>
      <c r="N65" s="85">
        <f t="shared" si="1"/>
        <v>84</v>
      </c>
      <c r="O65" s="94" t="s">
        <v>57</v>
      </c>
      <c r="P65" s="91">
        <v>0</v>
      </c>
      <c r="Q65" s="91">
        <v>30</v>
      </c>
      <c r="R65" s="91">
        <v>0</v>
      </c>
      <c r="S65" s="91">
        <v>0</v>
      </c>
      <c r="T65" s="91">
        <v>2</v>
      </c>
      <c r="U65" s="91">
        <v>0</v>
      </c>
      <c r="V65" s="85">
        <f t="shared" si="3"/>
        <v>32</v>
      </c>
      <c r="W65" s="91">
        <v>0</v>
      </c>
      <c r="X65" s="85">
        <f t="shared" si="2"/>
        <v>32</v>
      </c>
      <c r="Y65" s="94" t="s">
        <v>778</v>
      </c>
    </row>
    <row r="66" spans="1:25" ht="14.25" customHeight="1" x14ac:dyDescent="0.3">
      <c r="A66" t="s">
        <v>341</v>
      </c>
      <c r="B66" s="66" t="s">
        <v>342</v>
      </c>
      <c r="C66" s="66" t="s">
        <v>341</v>
      </c>
      <c r="D66" s="66" t="s">
        <v>342</v>
      </c>
      <c r="E66" t="s">
        <v>343</v>
      </c>
      <c r="F66" s="91">
        <v>175</v>
      </c>
      <c r="G66" s="91">
        <v>0</v>
      </c>
      <c r="H66" s="91">
        <v>0</v>
      </c>
      <c r="I66" s="91">
        <v>72</v>
      </c>
      <c r="J66" s="91">
        <v>18</v>
      </c>
      <c r="K66" s="91">
        <v>157</v>
      </c>
      <c r="L66" s="85">
        <f t="shared" si="0"/>
        <v>422</v>
      </c>
      <c r="M66" s="91">
        <v>3</v>
      </c>
      <c r="N66" s="85">
        <f t="shared" si="1"/>
        <v>425</v>
      </c>
      <c r="O66" s="94" t="s">
        <v>57</v>
      </c>
      <c r="P66" s="91">
        <v>116</v>
      </c>
      <c r="Q66" s="91">
        <v>32</v>
      </c>
      <c r="R66" s="91">
        <v>15</v>
      </c>
      <c r="S66" s="91">
        <v>67</v>
      </c>
      <c r="T66" s="91">
        <v>21</v>
      </c>
      <c r="U66" s="91">
        <v>2</v>
      </c>
      <c r="V66" s="85">
        <f t="shared" si="3"/>
        <v>253</v>
      </c>
      <c r="W66" s="91">
        <f>114-2</f>
        <v>112</v>
      </c>
      <c r="X66" s="85">
        <f t="shared" si="2"/>
        <v>365</v>
      </c>
      <c r="Y66" s="94" t="s">
        <v>57</v>
      </c>
    </row>
    <row r="67" spans="1:25" ht="14.25" customHeight="1" x14ac:dyDescent="0.3">
      <c r="A67" t="s">
        <v>344</v>
      </c>
      <c r="B67" s="66" t="s">
        <v>345</v>
      </c>
      <c r="C67" s="66" t="s">
        <v>344</v>
      </c>
      <c r="D67" s="66" t="s">
        <v>345</v>
      </c>
      <c r="E67" t="s">
        <v>253</v>
      </c>
      <c r="F67" s="91">
        <v>4</v>
      </c>
      <c r="G67" s="91">
        <v>0</v>
      </c>
      <c r="H67" s="91">
        <v>0</v>
      </c>
      <c r="I67" s="91">
        <v>0</v>
      </c>
      <c r="J67" s="91">
        <v>0</v>
      </c>
      <c r="K67" s="91">
        <v>202</v>
      </c>
      <c r="L67" s="85">
        <f t="shared" si="0"/>
        <v>206</v>
      </c>
      <c r="M67" s="91">
        <v>0</v>
      </c>
      <c r="N67" s="85">
        <f t="shared" si="1"/>
        <v>206</v>
      </c>
      <c r="O67" s="94" t="s">
        <v>778</v>
      </c>
      <c r="P67" s="91">
        <v>8</v>
      </c>
      <c r="Q67" s="91">
        <v>0</v>
      </c>
      <c r="R67" s="91">
        <v>0</v>
      </c>
      <c r="S67" s="91">
        <v>0</v>
      </c>
      <c r="T67" s="91">
        <v>1</v>
      </c>
      <c r="U67" s="91">
        <v>29</v>
      </c>
      <c r="V67" s="85">
        <f t="shared" si="3"/>
        <v>38</v>
      </c>
      <c r="W67" s="91">
        <v>37</v>
      </c>
      <c r="X67" s="85">
        <f t="shared" si="2"/>
        <v>75</v>
      </c>
      <c r="Y67" s="94" t="s">
        <v>778</v>
      </c>
    </row>
    <row r="68" spans="1:25" ht="14.25" customHeight="1" x14ac:dyDescent="0.3">
      <c r="A68" t="s">
        <v>820</v>
      </c>
      <c r="B68" t="s">
        <v>821</v>
      </c>
      <c r="C68" s="66" t="s">
        <v>522</v>
      </c>
      <c r="D68" s="66" t="s">
        <v>523</v>
      </c>
      <c r="E68" t="s">
        <v>239</v>
      </c>
      <c r="F68" s="91">
        <v>0</v>
      </c>
      <c r="G68" s="91">
        <v>0</v>
      </c>
      <c r="H68" s="91">
        <v>0</v>
      </c>
      <c r="I68" s="91">
        <v>0</v>
      </c>
      <c r="J68" s="91">
        <v>0</v>
      </c>
      <c r="K68" s="91">
        <v>0</v>
      </c>
      <c r="L68" s="85">
        <f t="shared" si="0"/>
        <v>0</v>
      </c>
      <c r="M68" s="91">
        <v>0</v>
      </c>
      <c r="N68" s="85">
        <f t="shared" si="1"/>
        <v>0</v>
      </c>
      <c r="O68" s="94" t="s">
        <v>778</v>
      </c>
      <c r="P68" s="91">
        <v>0</v>
      </c>
      <c r="Q68" s="91">
        <v>0</v>
      </c>
      <c r="R68" s="91">
        <v>0</v>
      </c>
      <c r="S68" s="91">
        <v>0</v>
      </c>
      <c r="T68" s="91">
        <v>31</v>
      </c>
      <c r="U68" s="91">
        <v>0</v>
      </c>
      <c r="V68" s="85">
        <f t="shared" si="3"/>
        <v>31</v>
      </c>
      <c r="W68" s="91">
        <v>0</v>
      </c>
      <c r="X68" s="85">
        <f t="shared" si="2"/>
        <v>31</v>
      </c>
      <c r="Y68" s="94" t="s">
        <v>778</v>
      </c>
    </row>
    <row r="69" spans="1:25" ht="14.25" customHeight="1" x14ac:dyDescent="0.3">
      <c r="A69" t="s">
        <v>783</v>
      </c>
      <c r="B69" s="66" t="s">
        <v>784</v>
      </c>
      <c r="C69" s="66" t="s">
        <v>783</v>
      </c>
      <c r="D69" s="66" t="s">
        <v>784</v>
      </c>
      <c r="E69" t="s">
        <v>224</v>
      </c>
      <c r="F69" s="91">
        <v>0</v>
      </c>
      <c r="G69" s="91">
        <v>0</v>
      </c>
      <c r="H69" s="91">
        <v>2</v>
      </c>
      <c r="I69" s="91">
        <v>0</v>
      </c>
      <c r="J69" s="91">
        <v>0</v>
      </c>
      <c r="K69" s="91">
        <v>0</v>
      </c>
      <c r="L69" s="85">
        <f t="shared" si="0"/>
        <v>2</v>
      </c>
      <c r="M69" s="91">
        <v>18</v>
      </c>
      <c r="N69" s="85">
        <f t="shared" si="1"/>
        <v>20</v>
      </c>
      <c r="O69" s="94" t="s">
        <v>778</v>
      </c>
      <c r="P69" s="91">
        <v>0</v>
      </c>
      <c r="Q69" s="91">
        <v>79</v>
      </c>
      <c r="R69" s="91">
        <v>0</v>
      </c>
      <c r="S69" s="91">
        <v>0</v>
      </c>
      <c r="T69" s="91">
        <v>30</v>
      </c>
      <c r="U69" s="91">
        <v>10</v>
      </c>
      <c r="V69" s="85">
        <f t="shared" si="3"/>
        <v>119</v>
      </c>
      <c r="W69" s="91">
        <v>150</v>
      </c>
      <c r="X69" s="85">
        <f t="shared" si="2"/>
        <v>269</v>
      </c>
      <c r="Y69" s="94" t="s">
        <v>778</v>
      </c>
    </row>
    <row r="70" spans="1:25" ht="14.25" customHeight="1" x14ac:dyDescent="0.3">
      <c r="A70" t="s">
        <v>348</v>
      </c>
      <c r="B70" s="66" t="s">
        <v>349</v>
      </c>
      <c r="C70" s="66" t="s">
        <v>348</v>
      </c>
      <c r="D70" s="66" t="s">
        <v>349</v>
      </c>
      <c r="E70" t="s">
        <v>236</v>
      </c>
      <c r="F70" s="91">
        <v>59</v>
      </c>
      <c r="G70" s="91">
        <v>107</v>
      </c>
      <c r="H70" s="91">
        <v>0</v>
      </c>
      <c r="I70" s="91">
        <v>0</v>
      </c>
      <c r="J70" s="91">
        <v>66</v>
      </c>
      <c r="K70" s="91">
        <v>0</v>
      </c>
      <c r="L70" s="85">
        <f t="shared" si="0"/>
        <v>232</v>
      </c>
      <c r="M70" s="91">
        <v>0</v>
      </c>
      <c r="N70" s="85">
        <f t="shared" si="1"/>
        <v>232</v>
      </c>
      <c r="O70" s="94" t="s">
        <v>778</v>
      </c>
      <c r="P70" s="91">
        <v>0</v>
      </c>
      <c r="Q70" s="91">
        <v>0</v>
      </c>
      <c r="R70" s="91">
        <v>0</v>
      </c>
      <c r="S70" s="91">
        <v>0</v>
      </c>
      <c r="T70" s="91">
        <v>15</v>
      </c>
      <c r="U70" s="91">
        <v>0</v>
      </c>
      <c r="V70" s="85">
        <f t="shared" si="3"/>
        <v>15</v>
      </c>
      <c r="W70" s="91">
        <v>0</v>
      </c>
      <c r="X70" s="85">
        <f t="shared" si="2"/>
        <v>15</v>
      </c>
      <c r="Y70" s="94" t="s">
        <v>778</v>
      </c>
    </row>
    <row r="71" spans="1:25" ht="14.25" customHeight="1" x14ac:dyDescent="0.3">
      <c r="A71" t="s">
        <v>350</v>
      </c>
      <c r="B71" s="66" t="s">
        <v>351</v>
      </c>
      <c r="C71" s="66" t="s">
        <v>350</v>
      </c>
      <c r="D71" s="66" t="s">
        <v>351</v>
      </c>
      <c r="E71" t="s">
        <v>343</v>
      </c>
      <c r="F71" s="91">
        <v>40</v>
      </c>
      <c r="G71" s="91">
        <v>0</v>
      </c>
      <c r="H71" s="91">
        <v>0</v>
      </c>
      <c r="I71" s="91">
        <v>20</v>
      </c>
      <c r="J71" s="91">
        <v>3</v>
      </c>
      <c r="K71" s="91">
        <v>29</v>
      </c>
      <c r="L71" s="85">
        <f t="shared" si="0"/>
        <v>92</v>
      </c>
      <c r="M71" s="91">
        <v>0</v>
      </c>
      <c r="N71" s="85">
        <f t="shared" si="1"/>
        <v>92</v>
      </c>
      <c r="O71" s="94" t="s">
        <v>57</v>
      </c>
      <c r="P71" s="91">
        <v>58</v>
      </c>
      <c r="Q71" s="91">
        <v>0</v>
      </c>
      <c r="R71" s="91">
        <v>0</v>
      </c>
      <c r="S71" s="91">
        <v>0</v>
      </c>
      <c r="T71" s="91">
        <v>5</v>
      </c>
      <c r="U71" s="91">
        <v>0</v>
      </c>
      <c r="V71" s="85">
        <f t="shared" si="3"/>
        <v>63</v>
      </c>
      <c r="W71" s="91">
        <v>42</v>
      </c>
      <c r="X71" s="85">
        <f t="shared" si="2"/>
        <v>105</v>
      </c>
      <c r="Y71" s="94" t="s">
        <v>778</v>
      </c>
    </row>
    <row r="72" spans="1:25" ht="14.25" customHeight="1" x14ac:dyDescent="0.3">
      <c r="A72" t="s">
        <v>352</v>
      </c>
      <c r="B72" t="s">
        <v>353</v>
      </c>
      <c r="C72" s="66" t="s">
        <v>352</v>
      </c>
      <c r="D72" s="66" t="s">
        <v>353</v>
      </c>
      <c r="E72" t="s">
        <v>224</v>
      </c>
      <c r="F72" s="91">
        <v>0</v>
      </c>
      <c r="G72" s="91">
        <v>1</v>
      </c>
      <c r="H72" s="91">
        <v>0</v>
      </c>
      <c r="I72" s="91">
        <v>0</v>
      </c>
      <c r="J72" s="91">
        <v>0</v>
      </c>
      <c r="K72" s="91">
        <v>0</v>
      </c>
      <c r="L72" s="85">
        <f t="shared" si="0"/>
        <v>1</v>
      </c>
      <c r="M72" s="91">
        <v>0</v>
      </c>
      <c r="N72" s="85">
        <f t="shared" si="1"/>
        <v>1</v>
      </c>
      <c r="O72" s="94" t="s">
        <v>778</v>
      </c>
      <c r="P72" s="91">
        <v>0</v>
      </c>
      <c r="Q72" s="91">
        <v>1</v>
      </c>
      <c r="R72" s="91">
        <v>0</v>
      </c>
      <c r="S72" s="91">
        <v>0</v>
      </c>
      <c r="T72" s="91">
        <v>23</v>
      </c>
      <c r="U72" s="91">
        <v>5</v>
      </c>
      <c r="V72" s="85">
        <f t="shared" si="3"/>
        <v>29</v>
      </c>
      <c r="W72" s="91">
        <v>0</v>
      </c>
      <c r="X72" s="85">
        <f t="shared" si="2"/>
        <v>29</v>
      </c>
      <c r="Y72" s="94" t="s">
        <v>778</v>
      </c>
    </row>
    <row r="73" spans="1:25" ht="14.25" customHeight="1" x14ac:dyDescent="0.3">
      <c r="A73" t="s">
        <v>354</v>
      </c>
      <c r="B73" s="66" t="s">
        <v>355</v>
      </c>
      <c r="C73" s="66" t="s">
        <v>354</v>
      </c>
      <c r="D73" s="66" t="s">
        <v>355</v>
      </c>
      <c r="E73" t="s">
        <v>227</v>
      </c>
      <c r="F73" s="91">
        <v>18</v>
      </c>
      <c r="G73" s="91">
        <v>60</v>
      </c>
      <c r="H73" s="91">
        <v>0</v>
      </c>
      <c r="I73" s="91">
        <v>0</v>
      </c>
      <c r="J73" s="91">
        <v>0</v>
      </c>
      <c r="K73" s="91">
        <v>15</v>
      </c>
      <c r="L73" s="85">
        <f t="shared" si="0"/>
        <v>93</v>
      </c>
      <c r="M73" s="91">
        <v>94</v>
      </c>
      <c r="N73" s="85">
        <f t="shared" si="1"/>
        <v>187</v>
      </c>
      <c r="O73" s="94" t="s">
        <v>57</v>
      </c>
      <c r="P73" s="91">
        <v>18</v>
      </c>
      <c r="Q73" s="91">
        <v>0</v>
      </c>
      <c r="R73" s="91">
        <v>0</v>
      </c>
      <c r="S73" s="91">
        <v>0</v>
      </c>
      <c r="T73" s="91">
        <v>0</v>
      </c>
      <c r="U73" s="91">
        <v>3</v>
      </c>
      <c r="V73" s="85">
        <f t="shared" si="3"/>
        <v>21</v>
      </c>
      <c r="W73" s="91">
        <v>11</v>
      </c>
      <c r="X73" s="85">
        <f t="shared" si="2"/>
        <v>32</v>
      </c>
      <c r="Y73" s="94" t="s">
        <v>778</v>
      </c>
    </row>
    <row r="74" spans="1:25" ht="14.25" customHeight="1" x14ac:dyDescent="0.3">
      <c r="A74" t="s">
        <v>356</v>
      </c>
      <c r="B74" s="66" t="s">
        <v>357</v>
      </c>
      <c r="C74" s="66" t="s">
        <v>356</v>
      </c>
      <c r="D74" s="66" t="s">
        <v>357</v>
      </c>
      <c r="E74" t="s">
        <v>227</v>
      </c>
      <c r="F74" s="91">
        <v>0</v>
      </c>
      <c r="G74" s="91">
        <v>0</v>
      </c>
      <c r="H74" s="91">
        <v>0</v>
      </c>
      <c r="I74" s="91">
        <v>0</v>
      </c>
      <c r="J74" s="91">
        <v>0</v>
      </c>
      <c r="K74" s="91">
        <v>34</v>
      </c>
      <c r="L74" s="85">
        <f t="shared" si="0"/>
        <v>34</v>
      </c>
      <c r="M74" s="91">
        <v>0</v>
      </c>
      <c r="N74" s="85">
        <f t="shared" si="1"/>
        <v>34</v>
      </c>
      <c r="O74" s="94" t="s">
        <v>778</v>
      </c>
      <c r="P74" s="91">
        <v>18</v>
      </c>
      <c r="Q74" s="91">
        <v>0</v>
      </c>
      <c r="R74" s="91">
        <v>0</v>
      </c>
      <c r="S74" s="91">
        <v>0</v>
      </c>
      <c r="T74" s="91">
        <v>16</v>
      </c>
      <c r="U74" s="91">
        <v>0</v>
      </c>
      <c r="V74" s="85">
        <f t="shared" si="3"/>
        <v>34</v>
      </c>
      <c r="W74" s="91">
        <v>0</v>
      </c>
      <c r="X74" s="85">
        <f t="shared" si="2"/>
        <v>34</v>
      </c>
      <c r="Y74" s="94" t="s">
        <v>778</v>
      </c>
    </row>
    <row r="75" spans="1:25" ht="14.25" customHeight="1" x14ac:dyDescent="0.3">
      <c r="A75" t="s">
        <v>358</v>
      </c>
      <c r="B75" s="66" t="s">
        <v>359</v>
      </c>
      <c r="C75" s="66" t="s">
        <v>358</v>
      </c>
      <c r="D75" s="66" t="s">
        <v>359</v>
      </c>
      <c r="E75" t="s">
        <v>239</v>
      </c>
      <c r="F75" s="91">
        <v>25</v>
      </c>
      <c r="G75" s="91">
        <v>8</v>
      </c>
      <c r="H75" s="91">
        <v>5</v>
      </c>
      <c r="I75" s="91">
        <v>4</v>
      </c>
      <c r="J75" s="91">
        <v>79</v>
      </c>
      <c r="K75" s="91">
        <v>186</v>
      </c>
      <c r="L75" s="85">
        <f t="shared" si="0"/>
        <v>307</v>
      </c>
      <c r="M75" s="91">
        <v>143</v>
      </c>
      <c r="N75" s="85">
        <f t="shared" si="1"/>
        <v>450</v>
      </c>
      <c r="O75" s="94" t="s">
        <v>57</v>
      </c>
      <c r="P75" s="91">
        <v>82</v>
      </c>
      <c r="Q75" s="91">
        <v>68</v>
      </c>
      <c r="R75" s="91">
        <v>5</v>
      </c>
      <c r="S75" s="91">
        <v>4</v>
      </c>
      <c r="T75" s="91">
        <v>90</v>
      </c>
      <c r="U75" s="91">
        <v>9</v>
      </c>
      <c r="V75" s="85">
        <f t="shared" si="3"/>
        <v>258</v>
      </c>
      <c r="W75" s="91">
        <v>286</v>
      </c>
      <c r="X75" s="85">
        <f t="shared" si="2"/>
        <v>544</v>
      </c>
      <c r="Y75" s="94" t="s">
        <v>57</v>
      </c>
    </row>
    <row r="76" spans="1:25" ht="14.25" customHeight="1" x14ac:dyDescent="0.3">
      <c r="A76" t="s">
        <v>360</v>
      </c>
      <c r="B76" s="66" t="s">
        <v>361</v>
      </c>
      <c r="C76" s="66" t="s">
        <v>360</v>
      </c>
      <c r="D76" s="66" t="s">
        <v>361</v>
      </c>
      <c r="E76" t="s">
        <v>248</v>
      </c>
      <c r="F76" s="91">
        <v>0</v>
      </c>
      <c r="G76" s="91">
        <v>1</v>
      </c>
      <c r="H76" s="91">
        <v>0</v>
      </c>
      <c r="I76" s="91">
        <v>0</v>
      </c>
      <c r="J76" s="91">
        <v>10</v>
      </c>
      <c r="K76" s="91">
        <v>98</v>
      </c>
      <c r="L76" s="85">
        <f t="shared" ref="L76:L139" si="4">SUM(F76:K76)</f>
        <v>109</v>
      </c>
      <c r="M76" s="91">
        <v>116</v>
      </c>
      <c r="N76" s="85">
        <f t="shared" ref="N76:N139" si="5">SUM(L76:M76)</f>
        <v>225</v>
      </c>
      <c r="O76" s="94" t="s">
        <v>778</v>
      </c>
      <c r="P76" s="91">
        <v>50</v>
      </c>
      <c r="Q76" s="91">
        <v>49</v>
      </c>
      <c r="R76" s="91">
        <v>0</v>
      </c>
      <c r="S76" s="91">
        <v>0</v>
      </c>
      <c r="T76" s="91">
        <v>194</v>
      </c>
      <c r="U76" s="91">
        <v>0</v>
      </c>
      <c r="V76" s="85">
        <f t="shared" si="3"/>
        <v>293</v>
      </c>
      <c r="W76" s="91">
        <v>102</v>
      </c>
      <c r="X76" s="85">
        <f t="shared" ref="X76:X139" si="6">SUM(V76:W76)</f>
        <v>395</v>
      </c>
      <c r="Y76" s="94" t="s">
        <v>778</v>
      </c>
    </row>
    <row r="77" spans="1:25" ht="14.25" customHeight="1" x14ac:dyDescent="0.3">
      <c r="A77" t="s">
        <v>362</v>
      </c>
      <c r="B77" s="66" t="s">
        <v>363</v>
      </c>
      <c r="C77" s="66" t="s">
        <v>362</v>
      </c>
      <c r="D77" s="66" t="s">
        <v>363</v>
      </c>
      <c r="E77" t="s">
        <v>224</v>
      </c>
      <c r="F77" s="91">
        <v>25</v>
      </c>
      <c r="G77" s="91">
        <v>0</v>
      </c>
      <c r="H77" s="91">
        <v>0</v>
      </c>
      <c r="I77" s="91">
        <v>0</v>
      </c>
      <c r="J77" s="91">
        <v>0</v>
      </c>
      <c r="K77" s="91">
        <v>36</v>
      </c>
      <c r="L77" s="85">
        <f t="shared" si="4"/>
        <v>61</v>
      </c>
      <c r="M77" s="91">
        <v>0</v>
      </c>
      <c r="N77" s="85">
        <f t="shared" si="5"/>
        <v>61</v>
      </c>
      <c r="O77" s="94" t="s">
        <v>778</v>
      </c>
      <c r="P77" s="91">
        <v>47</v>
      </c>
      <c r="Q77" s="91">
        <v>16</v>
      </c>
      <c r="R77" s="91">
        <v>0</v>
      </c>
      <c r="S77" s="91">
        <v>0</v>
      </c>
      <c r="T77" s="91">
        <v>48</v>
      </c>
      <c r="U77" s="91">
        <v>0</v>
      </c>
      <c r="V77" s="85">
        <f t="shared" ref="V77:V141" si="7">SUM(P77:U77)</f>
        <v>111</v>
      </c>
      <c r="W77" s="91">
        <v>127</v>
      </c>
      <c r="X77" s="85">
        <f t="shared" si="6"/>
        <v>238</v>
      </c>
      <c r="Y77" s="94" t="s">
        <v>778</v>
      </c>
    </row>
    <row r="78" spans="1:25" ht="14.25" customHeight="1" x14ac:dyDescent="0.3">
      <c r="A78" t="s">
        <v>364</v>
      </c>
      <c r="B78" s="66" t="s">
        <v>365</v>
      </c>
      <c r="C78" s="66" t="s">
        <v>364</v>
      </c>
      <c r="D78" s="66" t="s">
        <v>365</v>
      </c>
      <c r="E78" t="s">
        <v>253</v>
      </c>
      <c r="F78" s="91">
        <v>108</v>
      </c>
      <c r="G78" s="91">
        <v>13</v>
      </c>
      <c r="H78" s="91">
        <v>0</v>
      </c>
      <c r="I78" s="91">
        <v>0</v>
      </c>
      <c r="J78" s="91">
        <v>9</v>
      </c>
      <c r="K78" s="91">
        <v>224</v>
      </c>
      <c r="L78" s="85">
        <f t="shared" si="4"/>
        <v>354</v>
      </c>
      <c r="M78" s="91">
        <v>0</v>
      </c>
      <c r="N78" s="85">
        <f t="shared" si="5"/>
        <v>354</v>
      </c>
      <c r="O78" s="94" t="s">
        <v>778</v>
      </c>
      <c r="P78" s="91">
        <v>150</v>
      </c>
      <c r="Q78" s="91">
        <v>10</v>
      </c>
      <c r="R78" s="91">
        <v>0</v>
      </c>
      <c r="S78" s="91">
        <v>0</v>
      </c>
      <c r="T78" s="91">
        <v>32</v>
      </c>
      <c r="U78" s="91">
        <v>0</v>
      </c>
      <c r="V78" s="85">
        <f t="shared" si="7"/>
        <v>192</v>
      </c>
      <c r="W78" s="91">
        <v>53</v>
      </c>
      <c r="X78" s="85">
        <f t="shared" si="6"/>
        <v>245</v>
      </c>
      <c r="Y78" s="94" t="s">
        <v>778</v>
      </c>
    </row>
    <row r="79" spans="1:25" ht="14.25" customHeight="1" x14ac:dyDescent="0.3">
      <c r="A79" t="s">
        <v>366</v>
      </c>
      <c r="B79" s="66" t="s">
        <v>367</v>
      </c>
      <c r="C79" s="66" t="s">
        <v>366</v>
      </c>
      <c r="D79" s="66" t="s">
        <v>367</v>
      </c>
      <c r="E79" t="s">
        <v>236</v>
      </c>
      <c r="F79" s="91">
        <v>0</v>
      </c>
      <c r="G79" s="91">
        <v>0</v>
      </c>
      <c r="H79" s="91">
        <v>0</v>
      </c>
      <c r="I79" s="91">
        <v>0</v>
      </c>
      <c r="J79" s="91">
        <v>0</v>
      </c>
      <c r="K79" s="91">
        <v>236</v>
      </c>
      <c r="L79" s="85">
        <f t="shared" si="4"/>
        <v>236</v>
      </c>
      <c r="M79" s="91">
        <v>0</v>
      </c>
      <c r="N79" s="85">
        <f t="shared" si="5"/>
        <v>236</v>
      </c>
      <c r="O79" s="94" t="s">
        <v>778</v>
      </c>
      <c r="P79" s="91">
        <v>8</v>
      </c>
      <c r="Q79" s="91">
        <v>22</v>
      </c>
      <c r="R79" s="91">
        <v>0</v>
      </c>
      <c r="S79" s="91">
        <v>0</v>
      </c>
      <c r="T79" s="91">
        <v>31</v>
      </c>
      <c r="U79" s="91">
        <v>0</v>
      </c>
      <c r="V79" s="85">
        <f t="shared" si="7"/>
        <v>61</v>
      </c>
      <c r="W79" s="91">
        <v>5</v>
      </c>
      <c r="X79" s="85">
        <f t="shared" si="6"/>
        <v>66</v>
      </c>
      <c r="Y79" s="94" t="s">
        <v>778</v>
      </c>
    </row>
    <row r="80" spans="1:25" ht="14.25" customHeight="1" x14ac:dyDescent="0.3">
      <c r="A80" t="s">
        <v>368</v>
      </c>
      <c r="B80" s="66" t="s">
        <v>369</v>
      </c>
      <c r="C80" s="66" t="s">
        <v>368</v>
      </c>
      <c r="D80" s="66" t="s">
        <v>369</v>
      </c>
      <c r="E80" t="s">
        <v>248</v>
      </c>
      <c r="F80" s="91">
        <v>0</v>
      </c>
      <c r="G80" s="91">
        <v>22</v>
      </c>
      <c r="H80" s="91">
        <v>0</v>
      </c>
      <c r="I80" s="91">
        <v>0</v>
      </c>
      <c r="J80" s="91">
        <v>8</v>
      </c>
      <c r="K80" s="91">
        <v>101</v>
      </c>
      <c r="L80" s="85">
        <f t="shared" si="4"/>
        <v>131</v>
      </c>
      <c r="M80" s="91">
        <v>0</v>
      </c>
      <c r="N80" s="85">
        <f t="shared" si="5"/>
        <v>131</v>
      </c>
      <c r="O80" s="94" t="s">
        <v>778</v>
      </c>
      <c r="P80" s="91">
        <v>3</v>
      </c>
      <c r="Q80" s="91">
        <v>22</v>
      </c>
      <c r="R80" s="91">
        <v>0</v>
      </c>
      <c r="S80" s="91">
        <v>0</v>
      </c>
      <c r="T80" s="91">
        <v>11</v>
      </c>
      <c r="U80" s="91">
        <v>13</v>
      </c>
      <c r="V80" s="85">
        <f t="shared" si="7"/>
        <v>49</v>
      </c>
      <c r="W80" s="91">
        <v>0</v>
      </c>
      <c r="X80" s="85">
        <f t="shared" si="6"/>
        <v>49</v>
      </c>
      <c r="Y80" s="94" t="s">
        <v>778</v>
      </c>
    </row>
    <row r="81" spans="1:25" ht="14.25" customHeight="1" x14ac:dyDescent="0.3">
      <c r="A81" t="s">
        <v>370</v>
      </c>
      <c r="B81" s="66" t="s">
        <v>371</v>
      </c>
      <c r="C81" s="66" t="s">
        <v>370</v>
      </c>
      <c r="D81" s="66" t="s">
        <v>371</v>
      </c>
      <c r="E81" t="s">
        <v>224</v>
      </c>
      <c r="F81" s="91">
        <v>0</v>
      </c>
      <c r="G81" s="91">
        <v>0</v>
      </c>
      <c r="H81" s="91">
        <v>0</v>
      </c>
      <c r="I81" s="91">
        <v>0</v>
      </c>
      <c r="J81" s="91">
        <v>0</v>
      </c>
      <c r="K81" s="91">
        <v>0</v>
      </c>
      <c r="L81" s="85">
        <f t="shared" si="4"/>
        <v>0</v>
      </c>
      <c r="M81" s="91">
        <v>0</v>
      </c>
      <c r="N81" s="85">
        <f t="shared" si="5"/>
        <v>0</v>
      </c>
      <c r="O81" s="94" t="s">
        <v>778</v>
      </c>
      <c r="P81" s="91">
        <v>24</v>
      </c>
      <c r="Q81" s="91">
        <v>28</v>
      </c>
      <c r="R81" s="91">
        <v>0</v>
      </c>
      <c r="S81" s="91">
        <v>0</v>
      </c>
      <c r="T81" s="91">
        <v>54</v>
      </c>
      <c r="U81" s="91">
        <v>0</v>
      </c>
      <c r="V81" s="85">
        <f t="shared" si="7"/>
        <v>106</v>
      </c>
      <c r="W81" s="91">
        <v>73</v>
      </c>
      <c r="X81" s="85">
        <f t="shared" si="6"/>
        <v>179</v>
      </c>
      <c r="Y81" s="94" t="s">
        <v>778</v>
      </c>
    </row>
    <row r="82" spans="1:25" ht="14.25" customHeight="1" x14ac:dyDescent="0.3">
      <c r="A82" t="s">
        <v>372</v>
      </c>
      <c r="B82" s="66" t="s">
        <v>373</v>
      </c>
      <c r="C82" s="66" t="s">
        <v>372</v>
      </c>
      <c r="D82" s="66" t="s">
        <v>373</v>
      </c>
      <c r="E82" t="s">
        <v>236</v>
      </c>
      <c r="F82" s="91">
        <v>0</v>
      </c>
      <c r="G82" s="91">
        <v>0</v>
      </c>
      <c r="H82" s="91">
        <v>0</v>
      </c>
      <c r="I82" s="91">
        <v>0</v>
      </c>
      <c r="J82" s="91">
        <v>0</v>
      </c>
      <c r="K82" s="91">
        <v>3</v>
      </c>
      <c r="L82" s="85">
        <f t="shared" si="4"/>
        <v>3</v>
      </c>
      <c r="M82" s="91">
        <v>49</v>
      </c>
      <c r="N82" s="85">
        <f t="shared" si="5"/>
        <v>52</v>
      </c>
      <c r="O82" s="94" t="s">
        <v>778</v>
      </c>
      <c r="P82" s="91">
        <v>0</v>
      </c>
      <c r="Q82" s="91">
        <v>0</v>
      </c>
      <c r="R82" s="91">
        <v>0</v>
      </c>
      <c r="S82" s="91">
        <v>0</v>
      </c>
      <c r="T82" s="91">
        <v>0</v>
      </c>
      <c r="U82" s="91">
        <v>0</v>
      </c>
      <c r="V82" s="85">
        <f t="shared" si="7"/>
        <v>0</v>
      </c>
      <c r="W82" s="91">
        <v>0</v>
      </c>
      <c r="X82" s="85">
        <f t="shared" si="6"/>
        <v>0</v>
      </c>
      <c r="Y82" s="94" t="s">
        <v>778</v>
      </c>
    </row>
    <row r="83" spans="1:25" ht="14.25" customHeight="1" x14ac:dyDescent="0.3">
      <c r="A83" t="s">
        <v>374</v>
      </c>
      <c r="B83" s="66" t="s">
        <v>375</v>
      </c>
      <c r="C83" s="66" t="s">
        <v>374</v>
      </c>
      <c r="D83" s="66" t="s">
        <v>375</v>
      </c>
      <c r="E83" t="s">
        <v>227</v>
      </c>
      <c r="F83" s="91">
        <v>15</v>
      </c>
      <c r="G83" s="91">
        <v>0</v>
      </c>
      <c r="H83" s="91">
        <v>0</v>
      </c>
      <c r="I83" s="91">
        <v>0</v>
      </c>
      <c r="J83" s="91">
        <v>10</v>
      </c>
      <c r="K83" s="91">
        <v>1</v>
      </c>
      <c r="L83" s="85">
        <f t="shared" si="4"/>
        <v>26</v>
      </c>
      <c r="M83" s="91">
        <v>39</v>
      </c>
      <c r="N83" s="85">
        <f t="shared" si="5"/>
        <v>65</v>
      </c>
      <c r="O83" s="94" t="s">
        <v>57</v>
      </c>
      <c r="P83" s="91">
        <v>43</v>
      </c>
      <c r="Q83" s="91">
        <v>0</v>
      </c>
      <c r="R83" s="91">
        <v>0</v>
      </c>
      <c r="S83" s="91">
        <v>0</v>
      </c>
      <c r="T83" s="91">
        <v>10</v>
      </c>
      <c r="U83" s="91">
        <v>7</v>
      </c>
      <c r="V83" s="85">
        <f t="shared" si="7"/>
        <v>60</v>
      </c>
      <c r="W83" s="91">
        <v>18</v>
      </c>
      <c r="X83" s="85">
        <f t="shared" si="6"/>
        <v>78</v>
      </c>
      <c r="Y83" s="94" t="s">
        <v>778</v>
      </c>
    </row>
    <row r="84" spans="1:25" ht="14.25" customHeight="1" x14ac:dyDescent="0.3">
      <c r="A84" t="s">
        <v>376</v>
      </c>
      <c r="B84" s="66" t="s">
        <v>377</v>
      </c>
      <c r="C84" s="66" t="s">
        <v>376</v>
      </c>
      <c r="D84" s="66" t="s">
        <v>377</v>
      </c>
      <c r="E84" t="s">
        <v>239</v>
      </c>
      <c r="F84" s="91">
        <v>84</v>
      </c>
      <c r="G84" s="91">
        <v>5</v>
      </c>
      <c r="H84" s="91">
        <v>19</v>
      </c>
      <c r="I84" s="91">
        <v>0</v>
      </c>
      <c r="J84" s="91">
        <v>35</v>
      </c>
      <c r="K84" s="91">
        <v>146</v>
      </c>
      <c r="L84" s="85">
        <f t="shared" si="4"/>
        <v>289</v>
      </c>
      <c r="M84" s="91">
        <v>181</v>
      </c>
      <c r="N84" s="85">
        <f t="shared" si="5"/>
        <v>470</v>
      </c>
      <c r="O84" s="94" t="s">
        <v>57</v>
      </c>
      <c r="P84" s="91">
        <v>8</v>
      </c>
      <c r="Q84" s="91">
        <v>5</v>
      </c>
      <c r="R84" s="91">
        <v>2</v>
      </c>
      <c r="S84" s="91">
        <v>6</v>
      </c>
      <c r="T84" s="91">
        <v>46</v>
      </c>
      <c r="U84" s="91">
        <v>39</v>
      </c>
      <c r="V84" s="85">
        <f t="shared" si="7"/>
        <v>106</v>
      </c>
      <c r="W84" s="91">
        <v>64</v>
      </c>
      <c r="X84" s="85">
        <f t="shared" si="6"/>
        <v>170</v>
      </c>
      <c r="Y84" s="94" t="s">
        <v>57</v>
      </c>
    </row>
    <row r="85" spans="1:25" ht="14.25" customHeight="1" x14ac:dyDescent="0.3">
      <c r="A85" t="s">
        <v>378</v>
      </c>
      <c r="B85" s="66" t="s">
        <v>379</v>
      </c>
      <c r="C85" s="66" t="s">
        <v>378</v>
      </c>
      <c r="D85" s="66" t="s">
        <v>379</v>
      </c>
      <c r="E85" t="s">
        <v>253</v>
      </c>
      <c r="F85" s="91">
        <v>6</v>
      </c>
      <c r="G85" s="91">
        <v>0</v>
      </c>
      <c r="H85" s="91">
        <v>0</v>
      </c>
      <c r="I85" s="91">
        <v>0</v>
      </c>
      <c r="J85" s="91">
        <v>2</v>
      </c>
      <c r="K85" s="91">
        <v>203</v>
      </c>
      <c r="L85" s="85">
        <f t="shared" si="4"/>
        <v>211</v>
      </c>
      <c r="M85" s="91">
        <v>0</v>
      </c>
      <c r="N85" s="85">
        <f t="shared" si="5"/>
        <v>211</v>
      </c>
      <c r="O85" s="94" t="s">
        <v>778</v>
      </c>
      <c r="P85" s="91">
        <v>88</v>
      </c>
      <c r="Q85" s="91">
        <v>0</v>
      </c>
      <c r="R85" s="91">
        <v>0</v>
      </c>
      <c r="S85" s="91">
        <v>0</v>
      </c>
      <c r="T85" s="91">
        <v>31</v>
      </c>
      <c r="U85" s="91">
        <v>12</v>
      </c>
      <c r="V85" s="85">
        <f t="shared" si="7"/>
        <v>131</v>
      </c>
      <c r="W85" s="91">
        <v>76</v>
      </c>
      <c r="X85" s="85">
        <f t="shared" si="6"/>
        <v>207</v>
      </c>
      <c r="Y85" s="94" t="s">
        <v>778</v>
      </c>
    </row>
    <row r="86" spans="1:25" ht="14.25" customHeight="1" x14ac:dyDescent="0.3">
      <c r="A86" t="s">
        <v>380</v>
      </c>
      <c r="B86" s="66" t="s">
        <v>381</v>
      </c>
      <c r="C86" s="66" t="s">
        <v>380</v>
      </c>
      <c r="D86" s="66" t="s">
        <v>381</v>
      </c>
      <c r="E86" t="s">
        <v>236</v>
      </c>
      <c r="F86" s="91">
        <v>15</v>
      </c>
      <c r="G86" s="91">
        <v>4</v>
      </c>
      <c r="H86" s="91">
        <v>0</v>
      </c>
      <c r="I86" s="91">
        <v>0</v>
      </c>
      <c r="J86" s="91">
        <v>5</v>
      </c>
      <c r="K86" s="91">
        <v>14</v>
      </c>
      <c r="L86" s="85">
        <f t="shared" si="4"/>
        <v>38</v>
      </c>
      <c r="M86" s="91">
        <v>0</v>
      </c>
      <c r="N86" s="85">
        <f t="shared" si="5"/>
        <v>38</v>
      </c>
      <c r="O86" s="94" t="s">
        <v>778</v>
      </c>
      <c r="P86" s="91">
        <v>11</v>
      </c>
      <c r="Q86" s="91">
        <v>0</v>
      </c>
      <c r="R86" s="91">
        <v>0</v>
      </c>
      <c r="S86" s="91">
        <v>0</v>
      </c>
      <c r="T86" s="91">
        <v>4</v>
      </c>
      <c r="U86" s="91">
        <v>12</v>
      </c>
      <c r="V86" s="85">
        <f t="shared" si="7"/>
        <v>27</v>
      </c>
      <c r="W86" s="91">
        <v>2</v>
      </c>
      <c r="X86" s="85">
        <f t="shared" si="6"/>
        <v>29</v>
      </c>
      <c r="Y86" s="94" t="s">
        <v>778</v>
      </c>
    </row>
    <row r="87" spans="1:25" ht="14.25" customHeight="1" x14ac:dyDescent="0.3">
      <c r="A87" t="s">
        <v>382</v>
      </c>
      <c r="B87" s="66" t="s">
        <v>383</v>
      </c>
      <c r="C87" s="66" t="s">
        <v>382</v>
      </c>
      <c r="D87" t="s">
        <v>383</v>
      </c>
      <c r="E87" t="s">
        <v>224</v>
      </c>
      <c r="F87" s="91">
        <v>25</v>
      </c>
      <c r="G87" s="91">
        <v>0</v>
      </c>
      <c r="H87" s="91">
        <v>0</v>
      </c>
      <c r="I87" s="91">
        <v>0</v>
      </c>
      <c r="J87" s="91">
        <v>0</v>
      </c>
      <c r="K87" s="91">
        <v>0</v>
      </c>
      <c r="L87" s="85">
        <f t="shared" si="4"/>
        <v>25</v>
      </c>
      <c r="M87" s="91">
        <v>45</v>
      </c>
      <c r="N87" s="85">
        <f t="shared" si="5"/>
        <v>70</v>
      </c>
      <c r="O87" s="94" t="s">
        <v>778</v>
      </c>
      <c r="P87" s="91">
        <v>0</v>
      </c>
      <c r="Q87" s="91">
        <v>0</v>
      </c>
      <c r="R87" s="91">
        <v>0</v>
      </c>
      <c r="S87" s="91">
        <v>0</v>
      </c>
      <c r="T87" s="91">
        <v>0</v>
      </c>
      <c r="U87" s="91">
        <v>0</v>
      </c>
      <c r="V87" s="85">
        <f t="shared" si="7"/>
        <v>0</v>
      </c>
      <c r="W87" s="91">
        <v>0</v>
      </c>
      <c r="X87" s="85">
        <f t="shared" si="6"/>
        <v>0</v>
      </c>
      <c r="Y87" s="94" t="s">
        <v>778</v>
      </c>
    </row>
    <row r="88" spans="1:25" ht="14.25" customHeight="1" x14ac:dyDescent="0.3">
      <c r="A88" t="s">
        <v>384</v>
      </c>
      <c r="B88" s="66" t="s">
        <v>385</v>
      </c>
      <c r="C88" s="66" t="s">
        <v>384</v>
      </c>
      <c r="D88" s="66" t="s">
        <v>385</v>
      </c>
      <c r="E88" t="s">
        <v>224</v>
      </c>
      <c r="F88" s="91">
        <v>0</v>
      </c>
      <c r="G88" s="91">
        <v>10</v>
      </c>
      <c r="H88" s="91">
        <v>0</v>
      </c>
      <c r="I88" s="91">
        <v>0</v>
      </c>
      <c r="J88" s="91">
        <v>0</v>
      </c>
      <c r="K88" s="91">
        <v>108</v>
      </c>
      <c r="L88" s="85">
        <f t="shared" si="4"/>
        <v>118</v>
      </c>
      <c r="M88" s="91">
        <v>0</v>
      </c>
      <c r="N88" s="85">
        <f t="shared" si="5"/>
        <v>118</v>
      </c>
      <c r="O88" s="94" t="s">
        <v>778</v>
      </c>
      <c r="P88" s="91">
        <v>22</v>
      </c>
      <c r="Q88" s="91">
        <v>14</v>
      </c>
      <c r="R88" s="91">
        <v>0</v>
      </c>
      <c r="S88" s="91">
        <v>0</v>
      </c>
      <c r="T88" s="91">
        <v>16</v>
      </c>
      <c r="U88" s="91">
        <v>0</v>
      </c>
      <c r="V88" s="85">
        <f t="shared" si="7"/>
        <v>52</v>
      </c>
      <c r="W88" s="91">
        <v>0</v>
      </c>
      <c r="X88" s="85">
        <f t="shared" si="6"/>
        <v>52</v>
      </c>
      <c r="Y88" s="94" t="s">
        <v>778</v>
      </c>
    </row>
    <row r="89" spans="1:25" ht="14.25" customHeight="1" x14ac:dyDescent="0.3">
      <c r="A89" t="s">
        <v>822</v>
      </c>
      <c r="B89" s="66" t="s">
        <v>823</v>
      </c>
      <c r="C89" s="66" t="s">
        <v>702</v>
      </c>
      <c r="D89" s="66" t="s">
        <v>703</v>
      </c>
      <c r="E89" t="s">
        <v>258</v>
      </c>
      <c r="F89" s="91">
        <v>0</v>
      </c>
      <c r="G89" s="91">
        <v>0</v>
      </c>
      <c r="H89" s="91">
        <v>2</v>
      </c>
      <c r="I89" s="91">
        <v>0</v>
      </c>
      <c r="J89" s="91">
        <v>21</v>
      </c>
      <c r="K89" s="91">
        <v>23</v>
      </c>
      <c r="L89" s="85">
        <f t="shared" si="4"/>
        <v>46</v>
      </c>
      <c r="M89" s="91">
        <v>66</v>
      </c>
      <c r="N89" s="85">
        <f t="shared" si="5"/>
        <v>112</v>
      </c>
      <c r="O89" s="94" t="s">
        <v>57</v>
      </c>
      <c r="P89" s="91">
        <v>25</v>
      </c>
      <c r="Q89" s="91">
        <v>0</v>
      </c>
      <c r="R89" s="91">
        <v>0</v>
      </c>
      <c r="S89" s="91">
        <v>0</v>
      </c>
      <c r="T89" s="91">
        <v>35</v>
      </c>
      <c r="U89" s="91">
        <v>0</v>
      </c>
      <c r="V89" s="85">
        <f t="shared" si="7"/>
        <v>60</v>
      </c>
      <c r="W89" s="91">
        <v>15</v>
      </c>
      <c r="X89" s="85">
        <f t="shared" si="6"/>
        <v>75</v>
      </c>
      <c r="Y89" s="94" t="s">
        <v>778</v>
      </c>
    </row>
    <row r="90" spans="1:25" ht="14.25" customHeight="1" x14ac:dyDescent="0.3">
      <c r="A90" t="s">
        <v>299</v>
      </c>
      <c r="B90" s="66" t="s">
        <v>300</v>
      </c>
      <c r="C90" s="66" t="s">
        <v>299</v>
      </c>
      <c r="D90" s="66" t="s">
        <v>300</v>
      </c>
      <c r="E90" t="s">
        <v>224</v>
      </c>
      <c r="F90" s="91">
        <v>3</v>
      </c>
      <c r="G90" s="91">
        <v>0</v>
      </c>
      <c r="H90" s="91">
        <v>0</v>
      </c>
      <c r="I90" s="91">
        <v>0</v>
      </c>
      <c r="J90" s="91">
        <v>0</v>
      </c>
      <c r="K90" s="91">
        <v>65</v>
      </c>
      <c r="L90" s="85">
        <f t="shared" si="4"/>
        <v>68</v>
      </c>
      <c r="M90" s="91">
        <v>0</v>
      </c>
      <c r="N90" s="85">
        <f t="shared" si="5"/>
        <v>68</v>
      </c>
      <c r="O90" s="94" t="s">
        <v>778</v>
      </c>
      <c r="P90" s="91">
        <v>8</v>
      </c>
      <c r="Q90" s="91">
        <v>0</v>
      </c>
      <c r="R90" s="91">
        <v>0</v>
      </c>
      <c r="S90" s="91">
        <v>0</v>
      </c>
      <c r="T90" s="91">
        <v>0</v>
      </c>
      <c r="U90" s="91">
        <v>0</v>
      </c>
      <c r="V90" s="85">
        <f t="shared" si="7"/>
        <v>8</v>
      </c>
      <c r="W90" s="91">
        <v>0</v>
      </c>
      <c r="X90" s="85">
        <f t="shared" si="6"/>
        <v>8</v>
      </c>
      <c r="Y90" s="94" t="s">
        <v>778</v>
      </c>
    </row>
    <row r="91" spans="1:25" ht="14.25" customHeight="1" x14ac:dyDescent="0.3">
      <c r="A91" t="s">
        <v>386</v>
      </c>
      <c r="B91" s="66" t="s">
        <v>387</v>
      </c>
      <c r="C91" s="66" t="s">
        <v>386</v>
      </c>
      <c r="D91" t="s">
        <v>387</v>
      </c>
      <c r="E91" t="s">
        <v>236</v>
      </c>
      <c r="F91" s="91">
        <v>0</v>
      </c>
      <c r="G91" s="91">
        <v>0</v>
      </c>
      <c r="H91" s="91">
        <v>0</v>
      </c>
      <c r="I91" s="91">
        <v>0</v>
      </c>
      <c r="J91" s="91">
        <v>0</v>
      </c>
      <c r="K91" s="91">
        <v>2</v>
      </c>
      <c r="L91" s="85">
        <f t="shared" si="4"/>
        <v>2</v>
      </c>
      <c r="M91" s="91">
        <v>0</v>
      </c>
      <c r="N91" s="85">
        <f t="shared" si="5"/>
        <v>2</v>
      </c>
      <c r="O91" s="94" t="s">
        <v>57</v>
      </c>
      <c r="P91" s="91">
        <v>7</v>
      </c>
      <c r="Q91" s="91">
        <v>0</v>
      </c>
      <c r="R91" s="91">
        <v>0</v>
      </c>
      <c r="S91" s="91">
        <v>0</v>
      </c>
      <c r="T91" s="91">
        <v>2</v>
      </c>
      <c r="U91" s="91">
        <v>0</v>
      </c>
      <c r="V91" s="85">
        <f t="shared" si="7"/>
        <v>9</v>
      </c>
      <c r="W91" s="91">
        <v>0</v>
      </c>
      <c r="X91" s="85">
        <f t="shared" si="6"/>
        <v>9</v>
      </c>
      <c r="Y91" s="94" t="s">
        <v>778</v>
      </c>
    </row>
    <row r="92" spans="1:25" ht="14.25" customHeight="1" x14ac:dyDescent="0.3">
      <c r="A92" t="s">
        <v>388</v>
      </c>
      <c r="B92" s="66" t="s">
        <v>389</v>
      </c>
      <c r="C92" s="66" t="s">
        <v>388</v>
      </c>
      <c r="D92" s="66" t="s">
        <v>389</v>
      </c>
      <c r="E92" t="s">
        <v>227</v>
      </c>
      <c r="F92" s="91">
        <v>9</v>
      </c>
      <c r="G92" s="91">
        <v>0</v>
      </c>
      <c r="H92" s="91">
        <v>0</v>
      </c>
      <c r="I92" s="91">
        <v>0</v>
      </c>
      <c r="J92" s="91">
        <v>0</v>
      </c>
      <c r="K92" s="91">
        <v>2</v>
      </c>
      <c r="L92" s="85">
        <f t="shared" si="4"/>
        <v>11</v>
      </c>
      <c r="M92" s="91">
        <v>0</v>
      </c>
      <c r="N92" s="85">
        <f t="shared" si="5"/>
        <v>11</v>
      </c>
      <c r="O92" s="94" t="s">
        <v>778</v>
      </c>
      <c r="P92" s="91">
        <v>31</v>
      </c>
      <c r="Q92" s="91">
        <v>0</v>
      </c>
      <c r="R92" s="91">
        <v>0</v>
      </c>
      <c r="S92" s="91">
        <v>0</v>
      </c>
      <c r="T92" s="91">
        <v>0</v>
      </c>
      <c r="U92" s="91">
        <v>0</v>
      </c>
      <c r="V92" s="85">
        <f t="shared" si="7"/>
        <v>31</v>
      </c>
      <c r="W92" s="91">
        <v>0</v>
      </c>
      <c r="X92" s="85">
        <f t="shared" si="6"/>
        <v>31</v>
      </c>
      <c r="Y92" s="94" t="s">
        <v>778</v>
      </c>
    </row>
    <row r="93" spans="1:25" ht="14.25" customHeight="1" x14ac:dyDescent="0.3">
      <c r="A93" t="s">
        <v>390</v>
      </c>
      <c r="B93" s="66" t="s">
        <v>391</v>
      </c>
      <c r="C93" s="66" t="s">
        <v>390</v>
      </c>
      <c r="D93" s="66" t="s">
        <v>391</v>
      </c>
      <c r="E93" t="s">
        <v>248</v>
      </c>
      <c r="F93" s="91">
        <v>0</v>
      </c>
      <c r="G93" s="91">
        <v>0</v>
      </c>
      <c r="H93" s="91">
        <v>0</v>
      </c>
      <c r="I93" s="91">
        <v>0</v>
      </c>
      <c r="J93" s="91">
        <v>0</v>
      </c>
      <c r="K93" s="91">
        <v>362</v>
      </c>
      <c r="L93" s="85">
        <f t="shared" si="4"/>
        <v>362</v>
      </c>
      <c r="M93" s="91">
        <v>0</v>
      </c>
      <c r="N93" s="85">
        <f t="shared" si="5"/>
        <v>362</v>
      </c>
      <c r="O93" s="94" t="s">
        <v>778</v>
      </c>
      <c r="P93" s="91">
        <v>0</v>
      </c>
      <c r="Q93" s="91">
        <v>43</v>
      </c>
      <c r="R93" s="91">
        <v>0</v>
      </c>
      <c r="S93" s="91">
        <v>0</v>
      </c>
      <c r="T93" s="91">
        <v>35</v>
      </c>
      <c r="U93" s="91">
        <v>0</v>
      </c>
      <c r="V93" s="85">
        <f t="shared" si="7"/>
        <v>78</v>
      </c>
      <c r="W93" s="91">
        <v>0</v>
      </c>
      <c r="X93" s="85">
        <f t="shared" si="6"/>
        <v>78</v>
      </c>
      <c r="Y93" s="94" t="s">
        <v>778</v>
      </c>
    </row>
    <row r="94" spans="1:25" ht="14.25" customHeight="1" x14ac:dyDescent="0.3">
      <c r="A94" t="s">
        <v>392</v>
      </c>
      <c r="B94" t="s">
        <v>393</v>
      </c>
      <c r="C94" s="66" t="s">
        <v>392</v>
      </c>
      <c r="D94" s="66" t="s">
        <v>393</v>
      </c>
      <c r="E94" t="s">
        <v>224</v>
      </c>
      <c r="F94" s="91">
        <v>2</v>
      </c>
      <c r="G94" s="91">
        <v>8</v>
      </c>
      <c r="H94" s="91">
        <v>0</v>
      </c>
      <c r="I94" s="91">
        <v>0</v>
      </c>
      <c r="J94" s="91">
        <v>5</v>
      </c>
      <c r="K94" s="91">
        <v>70</v>
      </c>
      <c r="L94" s="85">
        <f t="shared" si="4"/>
        <v>85</v>
      </c>
      <c r="M94" s="91">
        <v>37</v>
      </c>
      <c r="N94" s="85">
        <f t="shared" si="5"/>
        <v>122</v>
      </c>
      <c r="O94" s="94" t="s">
        <v>778</v>
      </c>
      <c r="P94" s="91">
        <v>2</v>
      </c>
      <c r="Q94" s="91">
        <v>6</v>
      </c>
      <c r="R94" s="91">
        <v>0</v>
      </c>
      <c r="S94" s="91">
        <v>0</v>
      </c>
      <c r="T94" s="91">
        <v>6</v>
      </c>
      <c r="U94" s="91">
        <v>0</v>
      </c>
      <c r="V94" s="85">
        <f t="shared" si="7"/>
        <v>14</v>
      </c>
      <c r="W94" s="91">
        <v>0</v>
      </c>
      <c r="X94" s="85">
        <f t="shared" si="6"/>
        <v>14</v>
      </c>
      <c r="Y94" s="94" t="s">
        <v>778</v>
      </c>
    </row>
    <row r="95" spans="1:25" ht="14.25" customHeight="1" x14ac:dyDescent="0.3">
      <c r="A95" t="s">
        <v>394</v>
      </c>
      <c r="B95" t="s">
        <v>395</v>
      </c>
      <c r="C95" s="66" t="s">
        <v>394</v>
      </c>
      <c r="D95" s="66" t="s">
        <v>395</v>
      </c>
      <c r="E95" t="s">
        <v>236</v>
      </c>
      <c r="F95" s="91">
        <v>5</v>
      </c>
      <c r="G95" s="91">
        <v>0</v>
      </c>
      <c r="H95" s="91">
        <v>0</v>
      </c>
      <c r="I95" s="91">
        <v>0</v>
      </c>
      <c r="J95" s="91">
        <v>0</v>
      </c>
      <c r="K95" s="91">
        <v>0</v>
      </c>
      <c r="L95" s="85">
        <f t="shared" si="4"/>
        <v>5</v>
      </c>
      <c r="M95" s="91">
        <v>0</v>
      </c>
      <c r="N95" s="85">
        <f t="shared" si="5"/>
        <v>5</v>
      </c>
      <c r="O95" s="94" t="s">
        <v>778</v>
      </c>
      <c r="P95" s="91">
        <v>0</v>
      </c>
      <c r="Q95" s="91">
        <v>0</v>
      </c>
      <c r="R95" s="91">
        <v>0</v>
      </c>
      <c r="S95" s="91">
        <v>0</v>
      </c>
      <c r="T95" s="91">
        <v>0</v>
      </c>
      <c r="U95" s="91">
        <v>9</v>
      </c>
      <c r="V95" s="85">
        <f t="shared" si="7"/>
        <v>9</v>
      </c>
      <c r="W95" s="91">
        <v>0</v>
      </c>
      <c r="X95" s="85">
        <f t="shared" si="6"/>
        <v>9</v>
      </c>
      <c r="Y95" s="94" t="s">
        <v>778</v>
      </c>
    </row>
    <row r="96" spans="1:25" ht="14.25" customHeight="1" x14ac:dyDescent="0.3">
      <c r="A96" t="s">
        <v>396</v>
      </c>
      <c r="B96" s="66" t="s">
        <v>397</v>
      </c>
      <c r="C96" s="66" t="s">
        <v>396</v>
      </c>
      <c r="D96" s="66" t="s">
        <v>397</v>
      </c>
      <c r="E96" t="s">
        <v>224</v>
      </c>
      <c r="F96" s="91">
        <v>3</v>
      </c>
      <c r="G96" s="91">
        <v>0</v>
      </c>
      <c r="H96" s="91">
        <v>0</v>
      </c>
      <c r="I96" s="91">
        <v>0</v>
      </c>
      <c r="J96" s="91">
        <v>0</v>
      </c>
      <c r="K96" s="91">
        <v>0</v>
      </c>
      <c r="L96" s="85">
        <f t="shared" si="4"/>
        <v>3</v>
      </c>
      <c r="M96" s="91">
        <v>0</v>
      </c>
      <c r="N96" s="85">
        <f t="shared" si="5"/>
        <v>3</v>
      </c>
      <c r="O96" s="94" t="s">
        <v>778</v>
      </c>
      <c r="P96" s="91">
        <v>0</v>
      </c>
      <c r="Q96" s="91">
        <v>0</v>
      </c>
      <c r="R96" s="91">
        <v>0</v>
      </c>
      <c r="S96" s="91">
        <v>0</v>
      </c>
      <c r="T96" s="91">
        <v>10</v>
      </c>
      <c r="U96" s="91">
        <v>0</v>
      </c>
      <c r="V96" s="85">
        <f t="shared" si="7"/>
        <v>10</v>
      </c>
      <c r="W96" s="91">
        <v>0</v>
      </c>
      <c r="X96" s="85">
        <f t="shared" si="6"/>
        <v>10</v>
      </c>
      <c r="Y96" s="94" t="s">
        <v>778</v>
      </c>
    </row>
    <row r="97" spans="1:25" ht="14.25" customHeight="1" x14ac:dyDescent="0.3">
      <c r="A97" t="s">
        <v>398</v>
      </c>
      <c r="B97" s="66" t="s">
        <v>399</v>
      </c>
      <c r="C97" s="66" t="s">
        <v>398</v>
      </c>
      <c r="D97" s="66" t="s">
        <v>399</v>
      </c>
      <c r="E97" t="s">
        <v>248</v>
      </c>
      <c r="F97" s="91">
        <v>0</v>
      </c>
      <c r="G97" s="91">
        <v>0</v>
      </c>
      <c r="H97" s="91">
        <v>0</v>
      </c>
      <c r="I97" s="91">
        <v>0</v>
      </c>
      <c r="J97" s="91">
        <v>0</v>
      </c>
      <c r="K97" s="91">
        <v>40</v>
      </c>
      <c r="L97" s="85">
        <f t="shared" si="4"/>
        <v>40</v>
      </c>
      <c r="M97" s="91">
        <v>0</v>
      </c>
      <c r="N97" s="85">
        <f t="shared" si="5"/>
        <v>40</v>
      </c>
      <c r="O97" s="94" t="s">
        <v>778</v>
      </c>
      <c r="P97" s="91">
        <v>82</v>
      </c>
      <c r="Q97" s="91">
        <v>0</v>
      </c>
      <c r="R97" s="91">
        <v>0</v>
      </c>
      <c r="S97" s="91">
        <v>0</v>
      </c>
      <c r="T97" s="91">
        <v>40</v>
      </c>
      <c r="U97" s="91">
        <v>0</v>
      </c>
      <c r="V97" s="85">
        <f t="shared" si="7"/>
        <v>122</v>
      </c>
      <c r="W97" s="91">
        <v>2</v>
      </c>
      <c r="X97" s="85">
        <f t="shared" si="6"/>
        <v>124</v>
      </c>
      <c r="Y97" s="94" t="s">
        <v>778</v>
      </c>
    </row>
    <row r="98" spans="1:25" ht="14.25" customHeight="1" x14ac:dyDescent="0.3">
      <c r="A98" t="s">
        <v>400</v>
      </c>
      <c r="B98" s="66" t="s">
        <v>401</v>
      </c>
      <c r="C98" s="66" t="s">
        <v>400</v>
      </c>
      <c r="D98" s="66" t="s">
        <v>401</v>
      </c>
      <c r="E98" t="s">
        <v>258</v>
      </c>
      <c r="F98" s="91">
        <v>0</v>
      </c>
      <c r="G98" s="91">
        <v>0</v>
      </c>
      <c r="H98" s="91">
        <v>0</v>
      </c>
      <c r="I98" s="91">
        <v>0</v>
      </c>
      <c r="J98" s="91">
        <v>0</v>
      </c>
      <c r="K98" s="91">
        <v>20</v>
      </c>
      <c r="L98" s="85">
        <f t="shared" si="4"/>
        <v>20</v>
      </c>
      <c r="M98" s="91">
        <v>0</v>
      </c>
      <c r="N98" s="85">
        <f t="shared" si="5"/>
        <v>20</v>
      </c>
      <c r="O98" s="94" t="s">
        <v>778</v>
      </c>
      <c r="P98" s="91">
        <v>32</v>
      </c>
      <c r="Q98" s="91">
        <v>0</v>
      </c>
      <c r="R98" s="91">
        <v>9</v>
      </c>
      <c r="S98" s="91">
        <v>0</v>
      </c>
      <c r="T98" s="91">
        <v>64</v>
      </c>
      <c r="U98" s="91">
        <v>0</v>
      </c>
      <c r="V98" s="85">
        <f t="shared" si="7"/>
        <v>105</v>
      </c>
      <c r="W98" s="91">
        <v>59</v>
      </c>
      <c r="X98" s="85">
        <f t="shared" si="6"/>
        <v>164</v>
      </c>
      <c r="Y98" s="94" t="s">
        <v>778</v>
      </c>
    </row>
    <row r="99" spans="1:25" ht="14.25" customHeight="1" x14ac:dyDescent="0.3">
      <c r="A99" t="s">
        <v>402</v>
      </c>
      <c r="B99" t="s">
        <v>403</v>
      </c>
      <c r="C99" s="66" t="s">
        <v>402</v>
      </c>
      <c r="D99" s="66" t="s">
        <v>403</v>
      </c>
      <c r="E99" t="s">
        <v>343</v>
      </c>
      <c r="F99" s="91">
        <v>10</v>
      </c>
      <c r="G99" s="91">
        <v>0</v>
      </c>
      <c r="H99" s="91">
        <v>25</v>
      </c>
      <c r="I99" s="91">
        <v>0</v>
      </c>
      <c r="J99" s="91">
        <v>26</v>
      </c>
      <c r="K99" s="91">
        <v>95</v>
      </c>
      <c r="L99" s="85">
        <f t="shared" si="4"/>
        <v>156</v>
      </c>
      <c r="M99" s="91">
        <v>214</v>
      </c>
      <c r="N99" s="85">
        <f t="shared" si="5"/>
        <v>370</v>
      </c>
      <c r="O99" s="94" t="s">
        <v>57</v>
      </c>
      <c r="P99" s="91">
        <v>47</v>
      </c>
      <c r="Q99" s="91">
        <v>0</v>
      </c>
      <c r="R99" s="91">
        <v>0</v>
      </c>
      <c r="S99" s="91">
        <v>0</v>
      </c>
      <c r="T99" s="91">
        <v>2</v>
      </c>
      <c r="U99" s="91">
        <v>0</v>
      </c>
      <c r="V99" s="85">
        <f t="shared" si="7"/>
        <v>49</v>
      </c>
      <c r="W99" s="91">
        <v>0</v>
      </c>
      <c r="X99" s="85">
        <f t="shared" si="6"/>
        <v>49</v>
      </c>
      <c r="Y99" s="94" t="s">
        <v>778</v>
      </c>
    </row>
    <row r="100" spans="1:25" ht="14.25" customHeight="1" x14ac:dyDescent="0.3">
      <c r="A100" t="s">
        <v>404</v>
      </c>
      <c r="B100" t="s">
        <v>405</v>
      </c>
      <c r="C100" s="66" t="s">
        <v>404</v>
      </c>
      <c r="D100" s="66" t="s">
        <v>405</v>
      </c>
      <c r="E100" t="s">
        <v>227</v>
      </c>
      <c r="F100" s="91">
        <v>85</v>
      </c>
      <c r="G100" s="91">
        <v>4</v>
      </c>
      <c r="H100" s="91">
        <v>0</v>
      </c>
      <c r="I100" s="91">
        <v>0</v>
      </c>
      <c r="J100" s="91">
        <v>52</v>
      </c>
      <c r="K100" s="91">
        <v>0</v>
      </c>
      <c r="L100" s="85">
        <f t="shared" si="4"/>
        <v>141</v>
      </c>
      <c r="M100" s="91">
        <v>0</v>
      </c>
      <c r="N100" s="85">
        <f t="shared" si="5"/>
        <v>141</v>
      </c>
      <c r="O100" s="94" t="s">
        <v>778</v>
      </c>
      <c r="P100" s="91">
        <v>40</v>
      </c>
      <c r="Q100" s="91">
        <v>12</v>
      </c>
      <c r="R100" s="91">
        <v>0</v>
      </c>
      <c r="S100" s="91">
        <v>0</v>
      </c>
      <c r="T100" s="91">
        <v>16</v>
      </c>
      <c r="U100" s="91">
        <v>4</v>
      </c>
      <c r="V100" s="85">
        <f t="shared" si="7"/>
        <v>72</v>
      </c>
      <c r="W100" s="91">
        <v>103</v>
      </c>
      <c r="X100" s="85">
        <f t="shared" si="6"/>
        <v>175</v>
      </c>
      <c r="Y100" s="94" t="s">
        <v>778</v>
      </c>
    </row>
    <row r="101" spans="1:25" ht="14.25" customHeight="1" x14ac:dyDescent="0.3">
      <c r="A101" t="s">
        <v>406</v>
      </c>
      <c r="B101" s="66" t="s">
        <v>407</v>
      </c>
      <c r="C101" s="66" t="s">
        <v>406</v>
      </c>
      <c r="D101" s="66" t="s">
        <v>407</v>
      </c>
      <c r="E101" t="s">
        <v>248</v>
      </c>
      <c r="F101" s="91">
        <v>0</v>
      </c>
      <c r="G101" s="91">
        <v>0</v>
      </c>
      <c r="H101" s="91">
        <v>0</v>
      </c>
      <c r="I101" s="91">
        <v>0</v>
      </c>
      <c r="J101" s="91">
        <v>5</v>
      </c>
      <c r="K101" s="91">
        <v>25</v>
      </c>
      <c r="L101" s="85">
        <f t="shared" si="4"/>
        <v>30</v>
      </c>
      <c r="M101" s="91">
        <v>0</v>
      </c>
      <c r="N101" s="85">
        <f t="shared" si="5"/>
        <v>30</v>
      </c>
      <c r="O101" s="94" t="s">
        <v>778</v>
      </c>
      <c r="P101" s="91">
        <v>46</v>
      </c>
      <c r="Q101" s="91">
        <v>0</v>
      </c>
      <c r="R101" s="91">
        <v>0</v>
      </c>
      <c r="S101" s="91">
        <v>0</v>
      </c>
      <c r="T101" s="91">
        <v>33</v>
      </c>
      <c r="U101" s="91">
        <v>0</v>
      </c>
      <c r="V101" s="85">
        <f t="shared" si="7"/>
        <v>79</v>
      </c>
      <c r="W101" s="91">
        <v>50</v>
      </c>
      <c r="X101" s="85">
        <f t="shared" si="6"/>
        <v>129</v>
      </c>
      <c r="Y101" s="94" t="s">
        <v>57</v>
      </c>
    </row>
    <row r="102" spans="1:25" ht="14.25" customHeight="1" x14ac:dyDescent="0.3">
      <c r="A102" t="s">
        <v>408</v>
      </c>
      <c r="B102" t="s">
        <v>409</v>
      </c>
      <c r="C102" s="66" t="s">
        <v>408</v>
      </c>
      <c r="D102" s="66" t="s">
        <v>409</v>
      </c>
      <c r="E102" t="s">
        <v>224</v>
      </c>
      <c r="F102" s="91">
        <v>0</v>
      </c>
      <c r="G102" s="91">
        <v>0</v>
      </c>
      <c r="H102" s="91">
        <v>0</v>
      </c>
      <c r="I102" s="91">
        <v>0</v>
      </c>
      <c r="J102" s="91">
        <v>0</v>
      </c>
      <c r="K102" s="91">
        <v>0</v>
      </c>
      <c r="L102" s="85">
        <f t="shared" si="4"/>
        <v>0</v>
      </c>
      <c r="M102" s="91">
        <v>0</v>
      </c>
      <c r="N102" s="85">
        <f t="shared" si="5"/>
        <v>0</v>
      </c>
      <c r="O102" s="94" t="s">
        <v>778</v>
      </c>
      <c r="P102" s="91">
        <v>0</v>
      </c>
      <c r="Q102" s="91">
        <v>0</v>
      </c>
      <c r="R102" s="91">
        <v>0</v>
      </c>
      <c r="S102" s="91">
        <v>0</v>
      </c>
      <c r="T102" s="91">
        <v>1</v>
      </c>
      <c r="U102" s="91">
        <v>0</v>
      </c>
      <c r="V102" s="85">
        <f t="shared" si="7"/>
        <v>1</v>
      </c>
      <c r="W102" s="91">
        <v>0</v>
      </c>
      <c r="X102" s="85">
        <f t="shared" si="6"/>
        <v>1</v>
      </c>
      <c r="Y102" s="94" t="s">
        <v>778</v>
      </c>
    </row>
    <row r="103" spans="1:25" ht="14.25" customHeight="1" x14ac:dyDescent="0.3">
      <c r="A103" t="s">
        <v>410</v>
      </c>
      <c r="B103" s="66" t="s">
        <v>411</v>
      </c>
      <c r="C103" s="66" t="s">
        <v>410</v>
      </c>
      <c r="D103" t="s">
        <v>411</v>
      </c>
      <c r="E103" t="s">
        <v>224</v>
      </c>
      <c r="F103" s="91">
        <v>0</v>
      </c>
      <c r="G103" s="91">
        <v>0</v>
      </c>
      <c r="H103" s="91">
        <v>0</v>
      </c>
      <c r="I103" s="91">
        <v>0</v>
      </c>
      <c r="J103" s="91">
        <v>0</v>
      </c>
      <c r="K103" s="91">
        <v>0</v>
      </c>
      <c r="L103" s="85">
        <f t="shared" si="4"/>
        <v>0</v>
      </c>
      <c r="M103" s="91">
        <v>0</v>
      </c>
      <c r="N103" s="85">
        <f t="shared" si="5"/>
        <v>0</v>
      </c>
      <c r="O103" s="94" t="s">
        <v>778</v>
      </c>
      <c r="P103" s="91">
        <v>0</v>
      </c>
      <c r="Q103" s="91">
        <v>9</v>
      </c>
      <c r="R103" s="91">
        <v>0</v>
      </c>
      <c r="S103" s="91">
        <v>0</v>
      </c>
      <c r="T103" s="91">
        <v>122</v>
      </c>
      <c r="U103" s="91">
        <v>0</v>
      </c>
      <c r="V103" s="85">
        <f t="shared" si="7"/>
        <v>131</v>
      </c>
      <c r="W103" s="91">
        <v>45</v>
      </c>
      <c r="X103" s="85">
        <f t="shared" si="6"/>
        <v>176</v>
      </c>
      <c r="Y103" s="94" t="s">
        <v>778</v>
      </c>
    </row>
    <row r="104" spans="1:25" ht="14.25" customHeight="1" x14ac:dyDescent="0.3">
      <c r="A104" t="s">
        <v>412</v>
      </c>
      <c r="B104" s="66" t="s">
        <v>413</v>
      </c>
      <c r="C104" s="66" t="s">
        <v>412</v>
      </c>
      <c r="D104" s="66" t="s">
        <v>413</v>
      </c>
      <c r="E104" t="s">
        <v>236</v>
      </c>
      <c r="F104" s="91">
        <v>12</v>
      </c>
      <c r="G104" s="91">
        <v>0</v>
      </c>
      <c r="H104" s="91">
        <v>0</v>
      </c>
      <c r="I104" s="91">
        <v>0</v>
      </c>
      <c r="J104" s="91">
        <v>0</v>
      </c>
      <c r="K104" s="91">
        <v>102</v>
      </c>
      <c r="L104" s="85">
        <f t="shared" si="4"/>
        <v>114</v>
      </c>
      <c r="M104" s="91">
        <v>0</v>
      </c>
      <c r="N104" s="85">
        <f t="shared" si="5"/>
        <v>114</v>
      </c>
      <c r="O104" s="94" t="s">
        <v>778</v>
      </c>
      <c r="P104" s="91">
        <v>36</v>
      </c>
      <c r="Q104" s="91">
        <v>0</v>
      </c>
      <c r="R104" s="91">
        <v>0</v>
      </c>
      <c r="S104" s="91">
        <v>0</v>
      </c>
      <c r="T104" s="91">
        <v>23</v>
      </c>
      <c r="U104" s="91">
        <v>0</v>
      </c>
      <c r="V104" s="85">
        <f t="shared" si="7"/>
        <v>59</v>
      </c>
      <c r="W104" s="91">
        <v>0</v>
      </c>
      <c r="X104" s="85">
        <f t="shared" si="6"/>
        <v>59</v>
      </c>
      <c r="Y104" s="94" t="s">
        <v>778</v>
      </c>
    </row>
    <row r="105" spans="1:25" ht="14.25" customHeight="1" x14ac:dyDescent="0.3">
      <c r="A105" t="s">
        <v>414</v>
      </c>
      <c r="B105" s="66" t="s">
        <v>415</v>
      </c>
      <c r="C105" s="66" t="s">
        <v>414</v>
      </c>
      <c r="D105" s="66" t="s">
        <v>415</v>
      </c>
      <c r="E105" t="s">
        <v>224</v>
      </c>
      <c r="F105" s="91">
        <v>0</v>
      </c>
      <c r="G105" s="91">
        <v>0</v>
      </c>
      <c r="H105" s="91">
        <v>0</v>
      </c>
      <c r="I105" s="91">
        <v>0</v>
      </c>
      <c r="J105" s="91">
        <v>0</v>
      </c>
      <c r="K105" s="91">
        <v>60</v>
      </c>
      <c r="L105" s="85">
        <f t="shared" si="4"/>
        <v>60</v>
      </c>
      <c r="M105" s="91">
        <v>0</v>
      </c>
      <c r="N105" s="85">
        <f t="shared" si="5"/>
        <v>60</v>
      </c>
      <c r="O105" s="94" t="s">
        <v>778</v>
      </c>
      <c r="P105" s="91">
        <v>0</v>
      </c>
      <c r="Q105" s="91">
        <v>15</v>
      </c>
      <c r="R105" s="91">
        <v>0</v>
      </c>
      <c r="S105" s="91">
        <v>0</v>
      </c>
      <c r="T105" s="91">
        <v>12</v>
      </c>
      <c r="U105" s="91">
        <v>0</v>
      </c>
      <c r="V105" s="85">
        <f t="shared" si="7"/>
        <v>27</v>
      </c>
      <c r="W105" s="91">
        <v>0</v>
      </c>
      <c r="X105" s="85">
        <f t="shared" si="6"/>
        <v>27</v>
      </c>
      <c r="Y105" s="94" t="s">
        <v>778</v>
      </c>
    </row>
    <row r="106" spans="1:25" ht="14.25" customHeight="1" x14ac:dyDescent="0.3">
      <c r="A106" t="s">
        <v>416</v>
      </c>
      <c r="B106" s="66" t="s">
        <v>417</v>
      </c>
      <c r="C106" s="66" t="s">
        <v>416</v>
      </c>
      <c r="D106" s="66" t="s">
        <v>417</v>
      </c>
      <c r="E106" t="s">
        <v>258</v>
      </c>
      <c r="F106" s="91">
        <v>74</v>
      </c>
      <c r="G106" s="91">
        <v>0</v>
      </c>
      <c r="H106" s="91">
        <v>0</v>
      </c>
      <c r="I106" s="91">
        <v>0</v>
      </c>
      <c r="J106" s="91">
        <v>41</v>
      </c>
      <c r="K106" s="91">
        <v>85</v>
      </c>
      <c r="L106" s="85">
        <f t="shared" si="4"/>
        <v>200</v>
      </c>
      <c r="M106" s="91">
        <v>46</v>
      </c>
      <c r="N106" s="85">
        <f t="shared" si="5"/>
        <v>246</v>
      </c>
      <c r="O106" s="94" t="s">
        <v>57</v>
      </c>
      <c r="P106" s="91">
        <v>89</v>
      </c>
      <c r="Q106" s="91">
        <v>0</v>
      </c>
      <c r="R106" s="91">
        <v>0</v>
      </c>
      <c r="S106" s="91">
        <v>0</v>
      </c>
      <c r="T106" s="91">
        <v>72</v>
      </c>
      <c r="U106" s="91">
        <v>8</v>
      </c>
      <c r="V106" s="85">
        <f t="shared" si="7"/>
        <v>169</v>
      </c>
      <c r="W106" s="91">
        <f>65-8</f>
        <v>57</v>
      </c>
      <c r="X106" s="85">
        <f t="shared" si="6"/>
        <v>226</v>
      </c>
      <c r="Y106" s="94" t="s">
        <v>778</v>
      </c>
    </row>
    <row r="107" spans="1:25" ht="14.25" customHeight="1" x14ac:dyDescent="0.3">
      <c r="A107" t="s">
        <v>824</v>
      </c>
      <c r="B107" s="66" t="s">
        <v>825</v>
      </c>
      <c r="C107" s="66" t="s">
        <v>522</v>
      </c>
      <c r="D107" s="66" t="s">
        <v>523</v>
      </c>
      <c r="E107" t="s">
        <v>239</v>
      </c>
      <c r="F107" s="91">
        <v>6</v>
      </c>
      <c r="G107" s="91">
        <v>0</v>
      </c>
      <c r="H107" s="91">
        <v>0</v>
      </c>
      <c r="I107" s="91">
        <v>0</v>
      </c>
      <c r="J107" s="91">
        <v>17</v>
      </c>
      <c r="K107" s="91">
        <v>0</v>
      </c>
      <c r="L107" s="85">
        <f t="shared" si="4"/>
        <v>23</v>
      </c>
      <c r="M107" s="91">
        <v>0</v>
      </c>
      <c r="N107" s="85">
        <f t="shared" si="5"/>
        <v>23</v>
      </c>
      <c r="O107" s="94" t="s">
        <v>57</v>
      </c>
      <c r="P107" s="91">
        <v>58</v>
      </c>
      <c r="Q107" s="91">
        <v>31</v>
      </c>
      <c r="R107" s="91">
        <v>0</v>
      </c>
      <c r="S107" s="91">
        <v>16</v>
      </c>
      <c r="T107" s="91">
        <v>24</v>
      </c>
      <c r="U107" s="91">
        <v>0</v>
      </c>
      <c r="V107" s="85">
        <f t="shared" si="7"/>
        <v>129</v>
      </c>
      <c r="W107" s="91">
        <v>58</v>
      </c>
      <c r="X107" s="85">
        <f t="shared" si="6"/>
        <v>187</v>
      </c>
      <c r="Y107" s="94" t="s">
        <v>57</v>
      </c>
    </row>
    <row r="108" spans="1:25" ht="14.25" customHeight="1" x14ac:dyDescent="0.3">
      <c r="A108" t="s">
        <v>418</v>
      </c>
      <c r="B108" s="66" t="s">
        <v>419</v>
      </c>
      <c r="C108" s="66" t="s">
        <v>418</v>
      </c>
      <c r="D108" s="66" t="s">
        <v>419</v>
      </c>
      <c r="E108" t="s">
        <v>227</v>
      </c>
      <c r="F108" s="91">
        <v>0</v>
      </c>
      <c r="G108" s="91">
        <v>3</v>
      </c>
      <c r="H108" s="91">
        <v>0</v>
      </c>
      <c r="I108" s="91">
        <v>0</v>
      </c>
      <c r="J108" s="91">
        <v>0</v>
      </c>
      <c r="K108" s="91">
        <v>74</v>
      </c>
      <c r="L108" s="85">
        <f t="shared" si="4"/>
        <v>77</v>
      </c>
      <c r="M108" s="91">
        <v>0</v>
      </c>
      <c r="N108" s="85">
        <f t="shared" si="5"/>
        <v>77</v>
      </c>
      <c r="O108" s="94" t="s">
        <v>57</v>
      </c>
      <c r="P108" s="91">
        <v>9</v>
      </c>
      <c r="Q108" s="91">
        <v>27</v>
      </c>
      <c r="R108" s="91">
        <v>0</v>
      </c>
      <c r="S108" s="91">
        <v>0</v>
      </c>
      <c r="T108" s="91">
        <v>25</v>
      </c>
      <c r="U108" s="91">
        <v>0</v>
      </c>
      <c r="V108" s="85">
        <f t="shared" si="7"/>
        <v>61</v>
      </c>
      <c r="W108" s="91">
        <v>0</v>
      </c>
      <c r="X108" s="85">
        <f t="shared" si="6"/>
        <v>61</v>
      </c>
      <c r="Y108" s="94" t="s">
        <v>778</v>
      </c>
    </row>
    <row r="109" spans="1:25" ht="14.25" customHeight="1" x14ac:dyDescent="0.3">
      <c r="A109" t="s">
        <v>420</v>
      </c>
      <c r="B109" s="66" t="s">
        <v>421</v>
      </c>
      <c r="C109" s="66" t="s">
        <v>420</v>
      </c>
      <c r="D109" s="66" t="s">
        <v>421</v>
      </c>
      <c r="E109" t="s">
        <v>236</v>
      </c>
      <c r="F109" s="91">
        <v>0</v>
      </c>
      <c r="G109" s="91">
        <v>0</v>
      </c>
      <c r="H109" s="91">
        <v>0</v>
      </c>
      <c r="I109" s="91">
        <v>0</v>
      </c>
      <c r="J109" s="91">
        <v>0</v>
      </c>
      <c r="K109" s="91">
        <v>0</v>
      </c>
      <c r="L109" s="85">
        <f t="shared" si="4"/>
        <v>0</v>
      </c>
      <c r="M109" s="91">
        <v>0</v>
      </c>
      <c r="N109" s="85">
        <f t="shared" si="5"/>
        <v>0</v>
      </c>
      <c r="O109" s="94" t="s">
        <v>778</v>
      </c>
      <c r="P109" s="91">
        <v>0</v>
      </c>
      <c r="Q109" s="91">
        <v>16</v>
      </c>
      <c r="R109" s="91">
        <v>0</v>
      </c>
      <c r="S109" s="91">
        <v>0</v>
      </c>
      <c r="T109" s="91">
        <v>0</v>
      </c>
      <c r="U109" s="91">
        <v>0</v>
      </c>
      <c r="V109" s="85">
        <f t="shared" si="7"/>
        <v>16</v>
      </c>
      <c r="W109" s="91">
        <v>11</v>
      </c>
      <c r="X109" s="85">
        <f t="shared" si="6"/>
        <v>27</v>
      </c>
      <c r="Y109" s="94" t="s">
        <v>778</v>
      </c>
    </row>
    <row r="110" spans="1:25" ht="14.25" customHeight="1" x14ac:dyDescent="0.3">
      <c r="A110" t="s">
        <v>826</v>
      </c>
      <c r="B110" s="66" t="s">
        <v>827</v>
      </c>
      <c r="C110" s="66" t="s">
        <v>522</v>
      </c>
      <c r="D110" s="66" t="s">
        <v>523</v>
      </c>
      <c r="E110" t="s">
        <v>239</v>
      </c>
      <c r="F110" s="91">
        <v>48</v>
      </c>
      <c r="G110" s="91">
        <v>11</v>
      </c>
      <c r="H110" s="91">
        <v>0</v>
      </c>
      <c r="I110" s="91">
        <v>0</v>
      </c>
      <c r="J110" s="91">
        <v>0</v>
      </c>
      <c r="K110" s="91">
        <v>153</v>
      </c>
      <c r="L110" s="85">
        <f t="shared" si="4"/>
        <v>212</v>
      </c>
      <c r="M110" s="91">
        <v>0</v>
      </c>
      <c r="N110" s="85">
        <f t="shared" si="5"/>
        <v>212</v>
      </c>
      <c r="O110" s="94" t="s">
        <v>778</v>
      </c>
      <c r="P110" s="91">
        <v>0</v>
      </c>
      <c r="Q110" s="91">
        <v>0</v>
      </c>
      <c r="R110" s="91">
        <v>0</v>
      </c>
      <c r="S110" s="91">
        <v>0</v>
      </c>
      <c r="T110" s="91">
        <v>23</v>
      </c>
      <c r="U110" s="91">
        <v>0</v>
      </c>
      <c r="V110" s="85">
        <f t="shared" si="7"/>
        <v>23</v>
      </c>
      <c r="W110" s="91">
        <v>39</v>
      </c>
      <c r="X110" s="85">
        <f t="shared" si="6"/>
        <v>62</v>
      </c>
      <c r="Y110" s="94" t="s">
        <v>778</v>
      </c>
    </row>
    <row r="111" spans="1:25" ht="14.25" customHeight="1" x14ac:dyDescent="0.3">
      <c r="A111" t="s">
        <v>422</v>
      </c>
      <c r="B111" s="66" t="s">
        <v>423</v>
      </c>
      <c r="C111" s="66" t="s">
        <v>422</v>
      </c>
      <c r="D111" s="66" t="s">
        <v>423</v>
      </c>
      <c r="E111" t="s">
        <v>224</v>
      </c>
      <c r="F111" s="91">
        <v>0</v>
      </c>
      <c r="G111" s="91">
        <v>0</v>
      </c>
      <c r="H111" s="91">
        <v>0</v>
      </c>
      <c r="I111" s="91">
        <v>0</v>
      </c>
      <c r="J111" s="91">
        <v>0</v>
      </c>
      <c r="K111" s="91">
        <v>0</v>
      </c>
      <c r="L111" s="85">
        <f t="shared" si="4"/>
        <v>0</v>
      </c>
      <c r="M111" s="91">
        <v>7</v>
      </c>
      <c r="N111" s="85">
        <f t="shared" si="5"/>
        <v>7</v>
      </c>
      <c r="O111" s="94" t="s">
        <v>778</v>
      </c>
      <c r="P111" s="91">
        <v>52</v>
      </c>
      <c r="Q111" s="91">
        <v>9</v>
      </c>
      <c r="R111" s="91">
        <v>0</v>
      </c>
      <c r="S111" s="91">
        <v>0</v>
      </c>
      <c r="T111" s="91">
        <v>3</v>
      </c>
      <c r="U111" s="91">
        <v>0</v>
      </c>
      <c r="V111" s="85">
        <f t="shared" si="7"/>
        <v>64</v>
      </c>
      <c r="W111" s="91">
        <v>0</v>
      </c>
      <c r="X111" s="85">
        <f t="shared" si="6"/>
        <v>64</v>
      </c>
      <c r="Y111" s="94" t="s">
        <v>778</v>
      </c>
    </row>
    <row r="112" spans="1:25" ht="14.25" customHeight="1" x14ac:dyDescent="0.3">
      <c r="A112" t="s">
        <v>424</v>
      </c>
      <c r="B112" s="66" t="s">
        <v>425</v>
      </c>
      <c r="C112" s="66" t="s">
        <v>424</v>
      </c>
      <c r="D112" s="66" t="s">
        <v>425</v>
      </c>
      <c r="E112" t="s">
        <v>343</v>
      </c>
      <c r="F112" s="91">
        <v>34</v>
      </c>
      <c r="G112" s="91">
        <v>0</v>
      </c>
      <c r="H112" s="91">
        <v>0</v>
      </c>
      <c r="I112" s="91">
        <v>0</v>
      </c>
      <c r="J112" s="91">
        <v>17</v>
      </c>
      <c r="K112" s="91">
        <v>61</v>
      </c>
      <c r="L112" s="85">
        <f t="shared" si="4"/>
        <v>112</v>
      </c>
      <c r="M112" s="91">
        <v>162</v>
      </c>
      <c r="N112" s="85">
        <f t="shared" si="5"/>
        <v>274</v>
      </c>
      <c r="O112" s="94" t="s">
        <v>778</v>
      </c>
      <c r="P112" s="91">
        <v>52</v>
      </c>
      <c r="Q112" s="91">
        <v>0</v>
      </c>
      <c r="R112" s="91">
        <v>0</v>
      </c>
      <c r="S112" s="91">
        <v>0</v>
      </c>
      <c r="T112" s="91">
        <v>28</v>
      </c>
      <c r="U112" s="91">
        <v>0</v>
      </c>
      <c r="V112" s="85">
        <f t="shared" si="7"/>
        <v>80</v>
      </c>
      <c r="W112" s="91">
        <v>4</v>
      </c>
      <c r="X112" s="85">
        <f t="shared" si="6"/>
        <v>84</v>
      </c>
      <c r="Y112" s="94" t="s">
        <v>778</v>
      </c>
    </row>
    <row r="113" spans="1:25" ht="14.25" customHeight="1" x14ac:dyDescent="0.3">
      <c r="A113" t="s">
        <v>426</v>
      </c>
      <c r="B113" t="s">
        <v>427</v>
      </c>
      <c r="C113" s="66" t="s">
        <v>426</v>
      </c>
      <c r="D113" s="66" t="s">
        <v>427</v>
      </c>
      <c r="E113" t="s">
        <v>224</v>
      </c>
      <c r="F113" s="91">
        <v>6</v>
      </c>
      <c r="G113" s="91">
        <v>0</v>
      </c>
      <c r="H113" s="91">
        <v>0</v>
      </c>
      <c r="I113" s="91">
        <v>0</v>
      </c>
      <c r="J113" s="91">
        <v>0</v>
      </c>
      <c r="K113" s="91">
        <v>406</v>
      </c>
      <c r="L113" s="85">
        <f t="shared" si="4"/>
        <v>412</v>
      </c>
      <c r="M113" s="91">
        <v>0</v>
      </c>
      <c r="N113" s="85">
        <f t="shared" si="5"/>
        <v>412</v>
      </c>
      <c r="O113" s="94" t="s">
        <v>778</v>
      </c>
      <c r="P113" s="91">
        <v>6</v>
      </c>
      <c r="Q113" s="91">
        <v>0</v>
      </c>
      <c r="R113" s="91">
        <v>0</v>
      </c>
      <c r="S113" s="91">
        <v>0</v>
      </c>
      <c r="T113" s="91">
        <v>14</v>
      </c>
      <c r="U113" s="91">
        <v>0</v>
      </c>
      <c r="V113" s="85">
        <f t="shared" si="7"/>
        <v>20</v>
      </c>
      <c r="W113" s="91">
        <v>0</v>
      </c>
      <c r="X113" s="85">
        <f t="shared" si="6"/>
        <v>20</v>
      </c>
      <c r="Y113" s="94" t="s">
        <v>778</v>
      </c>
    </row>
    <row r="114" spans="1:25" ht="14.25" customHeight="1" x14ac:dyDescent="0.3">
      <c r="A114" t="s">
        <v>428</v>
      </c>
      <c r="B114" s="66" t="s">
        <v>429</v>
      </c>
      <c r="C114" s="66" t="s">
        <v>428</v>
      </c>
      <c r="D114" s="66" t="s">
        <v>429</v>
      </c>
      <c r="E114" t="s">
        <v>224</v>
      </c>
      <c r="F114" s="91">
        <v>0</v>
      </c>
      <c r="G114" s="91">
        <v>0</v>
      </c>
      <c r="H114" s="91">
        <v>0</v>
      </c>
      <c r="I114" s="91">
        <v>0</v>
      </c>
      <c r="J114" s="91">
        <v>8</v>
      </c>
      <c r="K114" s="91">
        <v>64</v>
      </c>
      <c r="L114" s="85">
        <f t="shared" si="4"/>
        <v>72</v>
      </c>
      <c r="M114" s="91">
        <v>0</v>
      </c>
      <c r="N114" s="85">
        <f t="shared" si="5"/>
        <v>72</v>
      </c>
      <c r="O114" s="94" t="s">
        <v>778</v>
      </c>
      <c r="P114" s="91">
        <v>0</v>
      </c>
      <c r="Q114" s="91">
        <v>30</v>
      </c>
      <c r="R114" s="91">
        <v>0</v>
      </c>
      <c r="S114" s="91">
        <v>0</v>
      </c>
      <c r="T114" s="91">
        <v>18</v>
      </c>
      <c r="U114" s="91">
        <v>0</v>
      </c>
      <c r="V114" s="85">
        <f t="shared" si="7"/>
        <v>48</v>
      </c>
      <c r="W114" s="91">
        <v>0</v>
      </c>
      <c r="X114" s="85">
        <f t="shared" si="6"/>
        <v>48</v>
      </c>
      <c r="Y114" s="94" t="s">
        <v>778</v>
      </c>
    </row>
    <row r="115" spans="1:25" ht="14.25" customHeight="1" x14ac:dyDescent="0.3">
      <c r="A115" t="s">
        <v>430</v>
      </c>
      <c r="B115" s="66" t="s">
        <v>431</v>
      </c>
      <c r="C115" s="66" t="s">
        <v>430</v>
      </c>
      <c r="D115" s="66" t="s">
        <v>431</v>
      </c>
      <c r="E115" t="s">
        <v>253</v>
      </c>
      <c r="F115" s="91">
        <v>14</v>
      </c>
      <c r="G115" s="91">
        <v>0</v>
      </c>
      <c r="H115" s="91">
        <v>0</v>
      </c>
      <c r="I115" s="91">
        <v>20</v>
      </c>
      <c r="J115" s="91">
        <v>30</v>
      </c>
      <c r="K115" s="91">
        <v>4</v>
      </c>
      <c r="L115" s="85">
        <f t="shared" si="4"/>
        <v>68</v>
      </c>
      <c r="M115" s="91">
        <v>0</v>
      </c>
      <c r="N115" s="85">
        <f t="shared" si="5"/>
        <v>68</v>
      </c>
      <c r="O115" s="94" t="s">
        <v>57</v>
      </c>
      <c r="P115" s="91">
        <v>37</v>
      </c>
      <c r="Q115" s="91">
        <v>0</v>
      </c>
      <c r="R115" s="91">
        <v>0</v>
      </c>
      <c r="S115" s="91">
        <v>28</v>
      </c>
      <c r="T115" s="91">
        <v>35</v>
      </c>
      <c r="U115" s="91">
        <v>0</v>
      </c>
      <c r="V115" s="85">
        <f t="shared" si="7"/>
        <v>100</v>
      </c>
      <c r="W115" s="91">
        <v>0</v>
      </c>
      <c r="X115" s="85">
        <f t="shared" si="6"/>
        <v>100</v>
      </c>
      <c r="Y115" s="94" t="s">
        <v>57</v>
      </c>
    </row>
    <row r="116" spans="1:25" ht="14.25" customHeight="1" x14ac:dyDescent="0.3">
      <c r="A116" t="s">
        <v>785</v>
      </c>
      <c r="B116" t="s">
        <v>786</v>
      </c>
      <c r="C116" s="66" t="s">
        <v>785</v>
      </c>
      <c r="D116" s="66" t="s">
        <v>786</v>
      </c>
      <c r="E116" t="s">
        <v>236</v>
      </c>
      <c r="F116" s="91">
        <v>5</v>
      </c>
      <c r="G116" s="91">
        <v>0</v>
      </c>
      <c r="H116" s="91">
        <v>0</v>
      </c>
      <c r="I116" s="91">
        <v>0</v>
      </c>
      <c r="J116" s="91">
        <v>23</v>
      </c>
      <c r="K116" s="91">
        <v>0</v>
      </c>
      <c r="L116" s="85">
        <f t="shared" si="4"/>
        <v>28</v>
      </c>
      <c r="M116" s="91">
        <v>0</v>
      </c>
      <c r="N116" s="85">
        <f t="shared" si="5"/>
        <v>28</v>
      </c>
      <c r="O116" s="94" t="s">
        <v>778</v>
      </c>
      <c r="P116" s="91">
        <v>0</v>
      </c>
      <c r="Q116" s="91">
        <v>0</v>
      </c>
      <c r="R116" s="91">
        <v>0</v>
      </c>
      <c r="S116" s="91">
        <v>0</v>
      </c>
      <c r="T116" s="91">
        <v>1</v>
      </c>
      <c r="U116" s="91">
        <v>0</v>
      </c>
      <c r="V116" s="85">
        <f t="shared" si="7"/>
        <v>1</v>
      </c>
      <c r="W116" s="91">
        <v>0</v>
      </c>
      <c r="X116" s="85">
        <f t="shared" si="6"/>
        <v>1</v>
      </c>
      <c r="Y116" s="94" t="s">
        <v>778</v>
      </c>
    </row>
    <row r="117" spans="1:25" ht="14.25" customHeight="1" x14ac:dyDescent="0.3">
      <c r="A117" t="s">
        <v>432</v>
      </c>
      <c r="B117" s="66" t="s">
        <v>433</v>
      </c>
      <c r="C117" s="66" t="s">
        <v>432</v>
      </c>
      <c r="D117" s="66" t="s">
        <v>433</v>
      </c>
      <c r="E117" t="s">
        <v>227</v>
      </c>
      <c r="F117" s="91">
        <v>0</v>
      </c>
      <c r="G117" s="91">
        <v>0</v>
      </c>
      <c r="H117" s="91">
        <v>0</v>
      </c>
      <c r="I117" s="91">
        <v>0</v>
      </c>
      <c r="J117" s="91">
        <v>8</v>
      </c>
      <c r="K117" s="91">
        <v>27</v>
      </c>
      <c r="L117" s="85">
        <f t="shared" si="4"/>
        <v>35</v>
      </c>
      <c r="M117" s="91">
        <v>0</v>
      </c>
      <c r="N117" s="85">
        <f t="shared" si="5"/>
        <v>35</v>
      </c>
      <c r="O117" s="94" t="s">
        <v>778</v>
      </c>
      <c r="P117" s="91">
        <v>0</v>
      </c>
      <c r="Q117" s="91">
        <v>0</v>
      </c>
      <c r="R117" s="91">
        <v>0</v>
      </c>
      <c r="S117" s="91">
        <v>0</v>
      </c>
      <c r="T117" s="91">
        <v>24</v>
      </c>
      <c r="U117" s="91">
        <v>0</v>
      </c>
      <c r="V117" s="85">
        <f t="shared" si="7"/>
        <v>24</v>
      </c>
      <c r="W117" s="91">
        <v>7</v>
      </c>
      <c r="X117" s="85">
        <f t="shared" si="6"/>
        <v>31</v>
      </c>
      <c r="Y117" s="94" t="s">
        <v>778</v>
      </c>
    </row>
    <row r="118" spans="1:25" ht="14.25" customHeight="1" x14ac:dyDescent="0.3">
      <c r="A118" t="s">
        <v>434</v>
      </c>
      <c r="B118" s="66" t="s">
        <v>435</v>
      </c>
      <c r="C118" s="66" t="s">
        <v>434</v>
      </c>
      <c r="D118" s="66" t="s">
        <v>435</v>
      </c>
      <c r="E118" t="s">
        <v>227</v>
      </c>
      <c r="F118" s="91">
        <v>0</v>
      </c>
      <c r="G118" s="91">
        <v>0</v>
      </c>
      <c r="H118" s="91">
        <v>0</v>
      </c>
      <c r="I118" s="91">
        <v>0</v>
      </c>
      <c r="J118" s="91">
        <v>36</v>
      </c>
      <c r="K118" s="91">
        <v>0</v>
      </c>
      <c r="L118" s="85">
        <f t="shared" si="4"/>
        <v>36</v>
      </c>
      <c r="M118" s="91">
        <v>55</v>
      </c>
      <c r="N118" s="85">
        <f t="shared" si="5"/>
        <v>91</v>
      </c>
      <c r="O118" s="94" t="s">
        <v>57</v>
      </c>
      <c r="P118" s="91">
        <v>77</v>
      </c>
      <c r="Q118" s="91">
        <v>0</v>
      </c>
      <c r="R118" s="91">
        <v>0</v>
      </c>
      <c r="S118" s="91">
        <v>0</v>
      </c>
      <c r="T118" s="91">
        <v>56</v>
      </c>
      <c r="U118" s="91">
        <v>0</v>
      </c>
      <c r="V118" s="85">
        <f t="shared" si="7"/>
        <v>133</v>
      </c>
      <c r="W118" s="91">
        <v>19</v>
      </c>
      <c r="X118" s="85">
        <f t="shared" si="6"/>
        <v>152</v>
      </c>
      <c r="Y118" s="94" t="s">
        <v>778</v>
      </c>
    </row>
    <row r="119" spans="1:25" ht="14.25" customHeight="1" x14ac:dyDescent="0.3">
      <c r="A119" t="s">
        <v>787</v>
      </c>
      <c r="B119" s="66" t="s">
        <v>788</v>
      </c>
      <c r="C119" s="66" t="s">
        <v>787</v>
      </c>
      <c r="D119" s="66" t="s">
        <v>788</v>
      </c>
      <c r="E119" t="s">
        <v>224</v>
      </c>
      <c r="F119" s="91">
        <v>21</v>
      </c>
      <c r="G119" s="91">
        <v>0</v>
      </c>
      <c r="H119" s="91">
        <v>0</v>
      </c>
      <c r="I119" s="91">
        <v>0</v>
      </c>
      <c r="J119" s="91">
        <v>0</v>
      </c>
      <c r="K119" s="91">
        <v>0</v>
      </c>
      <c r="L119" s="85">
        <f t="shared" si="4"/>
        <v>21</v>
      </c>
      <c r="M119" s="91">
        <v>0</v>
      </c>
      <c r="N119" s="85">
        <f t="shared" si="5"/>
        <v>21</v>
      </c>
      <c r="O119" s="94" t="s">
        <v>778</v>
      </c>
      <c r="P119" s="91">
        <v>9</v>
      </c>
      <c r="Q119" s="91">
        <v>0</v>
      </c>
      <c r="R119" s="91">
        <v>0</v>
      </c>
      <c r="S119" s="91">
        <v>0</v>
      </c>
      <c r="T119" s="91">
        <v>0</v>
      </c>
      <c r="U119" s="91">
        <v>0</v>
      </c>
      <c r="V119" s="85">
        <f t="shared" si="7"/>
        <v>9</v>
      </c>
      <c r="W119" s="91">
        <v>0</v>
      </c>
      <c r="X119" s="85">
        <f t="shared" si="6"/>
        <v>9</v>
      </c>
      <c r="Y119" s="94" t="s">
        <v>778</v>
      </c>
    </row>
    <row r="120" spans="1:25" ht="14.25" customHeight="1" x14ac:dyDescent="0.3">
      <c r="A120" t="s">
        <v>436</v>
      </c>
      <c r="B120" s="66" t="s">
        <v>437</v>
      </c>
      <c r="C120" s="66" t="s">
        <v>436</v>
      </c>
      <c r="D120" s="66" t="s">
        <v>437</v>
      </c>
      <c r="E120" t="s">
        <v>236</v>
      </c>
      <c r="F120" s="91">
        <v>4</v>
      </c>
      <c r="G120" s="91">
        <v>30</v>
      </c>
      <c r="H120" s="91">
        <v>0</v>
      </c>
      <c r="I120" s="91">
        <v>0</v>
      </c>
      <c r="J120" s="91">
        <v>70</v>
      </c>
      <c r="K120" s="91">
        <v>33</v>
      </c>
      <c r="L120" s="85">
        <f t="shared" si="4"/>
        <v>137</v>
      </c>
      <c r="M120" s="91">
        <v>0</v>
      </c>
      <c r="N120" s="85">
        <f t="shared" si="5"/>
        <v>137</v>
      </c>
      <c r="O120" s="94" t="s">
        <v>778</v>
      </c>
      <c r="P120" s="91">
        <v>26</v>
      </c>
      <c r="Q120" s="91">
        <v>29</v>
      </c>
      <c r="R120" s="91">
        <v>0</v>
      </c>
      <c r="S120" s="91">
        <v>10</v>
      </c>
      <c r="T120" s="91">
        <v>34</v>
      </c>
      <c r="U120" s="91">
        <v>0</v>
      </c>
      <c r="V120" s="85">
        <f t="shared" si="7"/>
        <v>99</v>
      </c>
      <c r="W120" s="91">
        <v>12</v>
      </c>
      <c r="X120" s="85">
        <f t="shared" si="6"/>
        <v>111</v>
      </c>
      <c r="Y120" s="94" t="s">
        <v>57</v>
      </c>
    </row>
    <row r="121" spans="1:25" ht="14.25" customHeight="1" x14ac:dyDescent="0.3">
      <c r="A121" t="s">
        <v>438</v>
      </c>
      <c r="B121" s="66" t="s">
        <v>439</v>
      </c>
      <c r="C121" s="66" t="s">
        <v>438</v>
      </c>
      <c r="D121" s="66" t="s">
        <v>439</v>
      </c>
      <c r="E121" t="s">
        <v>258</v>
      </c>
      <c r="F121" s="91">
        <v>15</v>
      </c>
      <c r="G121" s="91">
        <v>0</v>
      </c>
      <c r="H121" s="91">
        <v>0</v>
      </c>
      <c r="I121" s="91">
        <v>0</v>
      </c>
      <c r="J121" s="91">
        <v>0</v>
      </c>
      <c r="K121" s="91">
        <v>127</v>
      </c>
      <c r="L121" s="85">
        <f t="shared" si="4"/>
        <v>142</v>
      </c>
      <c r="M121" s="91">
        <v>0</v>
      </c>
      <c r="N121" s="85">
        <f t="shared" si="5"/>
        <v>142</v>
      </c>
      <c r="O121" s="94" t="s">
        <v>778</v>
      </c>
      <c r="P121" s="91">
        <v>71</v>
      </c>
      <c r="Q121" s="91">
        <v>0</v>
      </c>
      <c r="R121" s="91">
        <v>10</v>
      </c>
      <c r="S121" s="91">
        <v>15</v>
      </c>
      <c r="T121" s="91">
        <v>12</v>
      </c>
      <c r="U121" s="91">
        <v>0</v>
      </c>
      <c r="V121" s="85">
        <f t="shared" si="7"/>
        <v>108</v>
      </c>
      <c r="W121" s="91">
        <v>48</v>
      </c>
      <c r="X121" s="85">
        <f t="shared" si="6"/>
        <v>156</v>
      </c>
      <c r="Y121" s="94" t="s">
        <v>57</v>
      </c>
    </row>
    <row r="122" spans="1:25" ht="14.25" customHeight="1" x14ac:dyDescent="0.3">
      <c r="A122" t="s">
        <v>440</v>
      </c>
      <c r="B122" s="66" t="s">
        <v>441</v>
      </c>
      <c r="C122" s="66" t="s">
        <v>440</v>
      </c>
      <c r="D122" s="66" t="s">
        <v>441</v>
      </c>
      <c r="E122" t="s">
        <v>236</v>
      </c>
      <c r="F122" s="91">
        <v>0</v>
      </c>
      <c r="G122" s="91">
        <v>0</v>
      </c>
      <c r="H122" s="91">
        <v>0</v>
      </c>
      <c r="I122" s="91">
        <v>0</v>
      </c>
      <c r="J122" s="91">
        <v>0</v>
      </c>
      <c r="K122" s="91">
        <v>0</v>
      </c>
      <c r="L122" s="85">
        <f t="shared" si="4"/>
        <v>0</v>
      </c>
      <c r="M122" s="91">
        <v>0</v>
      </c>
      <c r="N122" s="85">
        <f t="shared" si="5"/>
        <v>0</v>
      </c>
      <c r="O122" s="94" t="s">
        <v>778</v>
      </c>
      <c r="P122" s="91">
        <v>16</v>
      </c>
      <c r="Q122" s="91">
        <v>0</v>
      </c>
      <c r="R122" s="91">
        <v>0</v>
      </c>
      <c r="S122" s="91">
        <v>0</v>
      </c>
      <c r="T122" s="91">
        <v>0</v>
      </c>
      <c r="U122" s="91">
        <v>0</v>
      </c>
      <c r="V122" s="85">
        <f t="shared" si="7"/>
        <v>16</v>
      </c>
      <c r="W122" s="91">
        <v>2</v>
      </c>
      <c r="X122" s="85">
        <f t="shared" si="6"/>
        <v>18</v>
      </c>
      <c r="Y122" s="94" t="s">
        <v>778</v>
      </c>
    </row>
    <row r="123" spans="1:25" ht="14.25" customHeight="1" x14ac:dyDescent="0.3">
      <c r="A123" t="s">
        <v>442</v>
      </c>
      <c r="B123" s="66" t="s">
        <v>443</v>
      </c>
      <c r="C123" s="66" t="s">
        <v>442</v>
      </c>
      <c r="D123" s="66" t="s">
        <v>443</v>
      </c>
      <c r="E123" t="s">
        <v>224</v>
      </c>
      <c r="F123" s="91">
        <v>0</v>
      </c>
      <c r="G123" s="91">
        <v>0</v>
      </c>
      <c r="H123" s="91">
        <v>0</v>
      </c>
      <c r="I123" s="91">
        <v>0</v>
      </c>
      <c r="J123" s="91">
        <v>11</v>
      </c>
      <c r="K123" s="91">
        <v>24</v>
      </c>
      <c r="L123" s="85">
        <f t="shared" si="4"/>
        <v>35</v>
      </c>
      <c r="M123" s="91">
        <v>0</v>
      </c>
      <c r="N123" s="85">
        <f t="shared" si="5"/>
        <v>35</v>
      </c>
      <c r="O123" s="94" t="s">
        <v>778</v>
      </c>
      <c r="P123" s="91">
        <v>30</v>
      </c>
      <c r="Q123" s="91">
        <v>0</v>
      </c>
      <c r="R123" s="91">
        <v>0</v>
      </c>
      <c r="S123" s="91">
        <v>0</v>
      </c>
      <c r="T123" s="91">
        <v>21</v>
      </c>
      <c r="U123" s="91">
        <v>0</v>
      </c>
      <c r="V123" s="85">
        <f t="shared" si="7"/>
        <v>51</v>
      </c>
      <c r="W123" s="91">
        <v>2</v>
      </c>
      <c r="X123" s="85">
        <f t="shared" si="6"/>
        <v>53</v>
      </c>
      <c r="Y123" s="94" t="s">
        <v>778</v>
      </c>
    </row>
    <row r="124" spans="1:25" ht="14.25" customHeight="1" x14ac:dyDescent="0.3">
      <c r="A124" t="s">
        <v>828</v>
      </c>
      <c r="B124" s="66" t="s">
        <v>829</v>
      </c>
      <c r="C124" s="66" t="s">
        <v>828</v>
      </c>
      <c r="D124" s="66" t="s">
        <v>829</v>
      </c>
      <c r="E124" t="s">
        <v>248</v>
      </c>
      <c r="F124" s="91">
        <v>0</v>
      </c>
      <c r="G124" s="91">
        <v>0</v>
      </c>
      <c r="H124" s="91">
        <v>0</v>
      </c>
      <c r="I124" s="91">
        <v>0</v>
      </c>
      <c r="J124" s="91">
        <v>0</v>
      </c>
      <c r="K124" s="91">
        <v>0</v>
      </c>
      <c r="L124" s="85">
        <f t="shared" si="4"/>
        <v>0</v>
      </c>
      <c r="M124" s="91">
        <v>0</v>
      </c>
      <c r="N124" s="85">
        <f t="shared" si="5"/>
        <v>0</v>
      </c>
      <c r="O124" s="94" t="s">
        <v>778</v>
      </c>
      <c r="P124" s="91">
        <v>3</v>
      </c>
      <c r="Q124" s="91">
        <v>0</v>
      </c>
      <c r="R124" s="91">
        <v>0</v>
      </c>
      <c r="S124" s="91">
        <v>0</v>
      </c>
      <c r="T124" s="91">
        <v>0</v>
      </c>
      <c r="U124" s="91">
        <v>0</v>
      </c>
      <c r="V124" s="85">
        <f t="shared" si="7"/>
        <v>3</v>
      </c>
      <c r="W124" s="91">
        <v>0</v>
      </c>
      <c r="X124" s="85">
        <f t="shared" si="6"/>
        <v>3</v>
      </c>
      <c r="Y124" s="94" t="s">
        <v>778</v>
      </c>
    </row>
    <row r="125" spans="1:25" ht="14.25" customHeight="1" x14ac:dyDescent="0.3">
      <c r="A125" t="s">
        <v>444</v>
      </c>
      <c r="B125" s="66" t="s">
        <v>445</v>
      </c>
      <c r="C125" s="66" t="s">
        <v>444</v>
      </c>
      <c r="D125" t="s">
        <v>445</v>
      </c>
      <c r="E125" t="s">
        <v>236</v>
      </c>
      <c r="F125" s="91">
        <v>0</v>
      </c>
      <c r="G125" s="91">
        <v>0</v>
      </c>
      <c r="H125" s="91">
        <v>0</v>
      </c>
      <c r="I125" s="91">
        <v>0</v>
      </c>
      <c r="J125" s="91">
        <v>0</v>
      </c>
      <c r="K125" s="91">
        <v>118</v>
      </c>
      <c r="L125" s="85">
        <f t="shared" si="4"/>
        <v>118</v>
      </c>
      <c r="M125" s="91">
        <v>0</v>
      </c>
      <c r="N125" s="85">
        <f t="shared" si="5"/>
        <v>118</v>
      </c>
      <c r="O125" s="94" t="s">
        <v>778</v>
      </c>
      <c r="P125" s="91">
        <v>16</v>
      </c>
      <c r="Q125" s="91">
        <v>0</v>
      </c>
      <c r="R125" s="91">
        <v>5</v>
      </c>
      <c r="S125" s="91">
        <v>0</v>
      </c>
      <c r="T125" s="91">
        <v>15</v>
      </c>
      <c r="U125" s="91">
        <v>0</v>
      </c>
      <c r="V125" s="85">
        <f t="shared" si="7"/>
        <v>36</v>
      </c>
      <c r="W125" s="91">
        <v>101</v>
      </c>
      <c r="X125" s="85">
        <f t="shared" si="6"/>
        <v>137</v>
      </c>
      <c r="Y125" s="94" t="s">
        <v>778</v>
      </c>
    </row>
    <row r="126" spans="1:25" ht="14.25" customHeight="1" x14ac:dyDescent="0.3">
      <c r="A126" t="s">
        <v>446</v>
      </c>
      <c r="B126" s="66" t="s">
        <v>830</v>
      </c>
      <c r="C126" s="66" t="s">
        <v>446</v>
      </c>
      <c r="D126" s="66" t="s">
        <v>447</v>
      </c>
      <c r="E126" t="s">
        <v>239</v>
      </c>
      <c r="F126" s="91">
        <v>0</v>
      </c>
      <c r="G126" s="91">
        <v>0</v>
      </c>
      <c r="H126" s="91">
        <v>0</v>
      </c>
      <c r="I126" s="91">
        <v>0</v>
      </c>
      <c r="J126" s="91">
        <v>2</v>
      </c>
      <c r="K126" s="91">
        <v>93</v>
      </c>
      <c r="L126" s="85">
        <f t="shared" si="4"/>
        <v>95</v>
      </c>
      <c r="M126" s="91">
        <v>0</v>
      </c>
      <c r="N126" s="85">
        <f t="shared" si="5"/>
        <v>95</v>
      </c>
      <c r="O126" s="94" t="s">
        <v>778</v>
      </c>
      <c r="P126" s="91">
        <v>44</v>
      </c>
      <c r="Q126" s="91">
        <v>4</v>
      </c>
      <c r="R126" s="91">
        <v>0</v>
      </c>
      <c r="S126" s="91">
        <v>0</v>
      </c>
      <c r="T126" s="91">
        <v>2</v>
      </c>
      <c r="U126" s="91">
        <v>22</v>
      </c>
      <c r="V126" s="85">
        <f t="shared" si="7"/>
        <v>72</v>
      </c>
      <c r="W126" s="91">
        <v>39</v>
      </c>
      <c r="X126" s="85">
        <f t="shared" si="6"/>
        <v>111</v>
      </c>
      <c r="Y126" s="94" t="s">
        <v>778</v>
      </c>
    </row>
    <row r="127" spans="1:25" ht="14.25" customHeight="1" x14ac:dyDescent="0.3">
      <c r="A127" t="s">
        <v>448</v>
      </c>
      <c r="B127" t="s">
        <v>449</v>
      </c>
      <c r="C127" s="66" t="s">
        <v>448</v>
      </c>
      <c r="D127" s="66" t="s">
        <v>449</v>
      </c>
      <c r="E127" t="s">
        <v>239</v>
      </c>
      <c r="F127" s="91">
        <v>16</v>
      </c>
      <c r="G127" s="91">
        <v>0</v>
      </c>
      <c r="H127" s="91">
        <v>0</v>
      </c>
      <c r="I127" s="91">
        <v>0</v>
      </c>
      <c r="J127" s="91">
        <v>8</v>
      </c>
      <c r="K127" s="91">
        <v>40</v>
      </c>
      <c r="L127" s="85">
        <f t="shared" si="4"/>
        <v>64</v>
      </c>
      <c r="M127" s="91">
        <v>13</v>
      </c>
      <c r="N127" s="85">
        <f t="shared" si="5"/>
        <v>77</v>
      </c>
      <c r="O127" s="94" t="s">
        <v>778</v>
      </c>
      <c r="P127" s="91">
        <v>22</v>
      </c>
      <c r="Q127" s="91">
        <v>0</v>
      </c>
      <c r="R127" s="91">
        <v>2</v>
      </c>
      <c r="S127" s="91">
        <v>0</v>
      </c>
      <c r="T127" s="91">
        <v>16</v>
      </c>
      <c r="U127" s="91">
        <v>0</v>
      </c>
      <c r="V127" s="85">
        <f t="shared" si="7"/>
        <v>40</v>
      </c>
      <c r="W127" s="91">
        <v>129</v>
      </c>
      <c r="X127" s="85">
        <f t="shared" si="6"/>
        <v>169</v>
      </c>
      <c r="Y127" s="94" t="s">
        <v>778</v>
      </c>
    </row>
    <row r="128" spans="1:25" ht="14.25" customHeight="1" x14ac:dyDescent="0.3">
      <c r="A128" t="s">
        <v>450</v>
      </c>
      <c r="B128" s="66" t="s">
        <v>451</v>
      </c>
      <c r="C128" s="66" t="s">
        <v>450</v>
      </c>
      <c r="D128" s="66" t="s">
        <v>451</v>
      </c>
      <c r="E128" t="s">
        <v>258</v>
      </c>
      <c r="F128" s="91">
        <v>88</v>
      </c>
      <c r="G128" s="91">
        <v>0</v>
      </c>
      <c r="H128" s="91">
        <v>0</v>
      </c>
      <c r="I128" s="91">
        <v>19</v>
      </c>
      <c r="J128" s="91">
        <v>7</v>
      </c>
      <c r="K128" s="91">
        <v>82</v>
      </c>
      <c r="L128" s="85">
        <f t="shared" si="4"/>
        <v>196</v>
      </c>
      <c r="M128" s="91">
        <v>208</v>
      </c>
      <c r="N128" s="85">
        <f t="shared" si="5"/>
        <v>404</v>
      </c>
      <c r="O128" s="94" t="s">
        <v>57</v>
      </c>
      <c r="P128" s="91">
        <v>76</v>
      </c>
      <c r="Q128" s="91">
        <v>0</v>
      </c>
      <c r="R128" s="91">
        <v>0</v>
      </c>
      <c r="S128" s="91">
        <v>37</v>
      </c>
      <c r="T128" s="91">
        <v>76</v>
      </c>
      <c r="U128" s="91">
        <v>0</v>
      </c>
      <c r="V128" s="85">
        <f t="shared" si="7"/>
        <v>189</v>
      </c>
      <c r="W128" s="91">
        <v>55</v>
      </c>
      <c r="X128" s="85">
        <f t="shared" si="6"/>
        <v>244</v>
      </c>
      <c r="Y128" s="94" t="s">
        <v>57</v>
      </c>
    </row>
    <row r="129" spans="1:25" ht="14.25" customHeight="1" x14ac:dyDescent="0.3">
      <c r="A129" t="s">
        <v>452</v>
      </c>
      <c r="B129" s="66" t="s">
        <v>453</v>
      </c>
      <c r="C129" s="66" t="s">
        <v>452</v>
      </c>
      <c r="D129" s="66" t="s">
        <v>453</v>
      </c>
      <c r="E129" t="s">
        <v>258</v>
      </c>
      <c r="F129" s="91">
        <v>0</v>
      </c>
      <c r="G129" s="91">
        <v>0</v>
      </c>
      <c r="H129" s="91">
        <v>16</v>
      </c>
      <c r="I129" s="91">
        <v>0</v>
      </c>
      <c r="J129" s="91">
        <v>3</v>
      </c>
      <c r="K129" s="91">
        <v>108</v>
      </c>
      <c r="L129" s="85">
        <f t="shared" si="4"/>
        <v>127</v>
      </c>
      <c r="M129" s="91">
        <v>50</v>
      </c>
      <c r="N129" s="85">
        <f t="shared" si="5"/>
        <v>177</v>
      </c>
      <c r="O129" s="94" t="s">
        <v>778</v>
      </c>
      <c r="P129" s="91">
        <v>17</v>
      </c>
      <c r="Q129" s="91">
        <v>0</v>
      </c>
      <c r="R129" s="91">
        <v>0</v>
      </c>
      <c r="S129" s="91">
        <v>0</v>
      </c>
      <c r="T129" s="91">
        <v>9</v>
      </c>
      <c r="U129" s="91">
        <v>0</v>
      </c>
      <c r="V129" s="85">
        <f t="shared" si="7"/>
        <v>26</v>
      </c>
      <c r="W129" s="91">
        <v>32</v>
      </c>
      <c r="X129" s="85">
        <f t="shared" si="6"/>
        <v>58</v>
      </c>
      <c r="Y129" s="94" t="s">
        <v>778</v>
      </c>
    </row>
    <row r="130" spans="1:25" ht="14.25" customHeight="1" x14ac:dyDescent="0.3">
      <c r="A130" t="s">
        <v>454</v>
      </c>
      <c r="B130" s="66" t="s">
        <v>455</v>
      </c>
      <c r="C130" s="66" t="s">
        <v>454</v>
      </c>
      <c r="D130" s="66" t="s">
        <v>455</v>
      </c>
      <c r="E130" t="s">
        <v>239</v>
      </c>
      <c r="F130" s="91">
        <v>73</v>
      </c>
      <c r="G130" s="91">
        <v>10</v>
      </c>
      <c r="H130" s="91">
        <v>0</v>
      </c>
      <c r="I130" s="91">
        <v>0</v>
      </c>
      <c r="J130" s="91">
        <v>26</v>
      </c>
      <c r="K130" s="91">
        <v>346</v>
      </c>
      <c r="L130" s="85">
        <f t="shared" si="4"/>
        <v>455</v>
      </c>
      <c r="M130" s="91">
        <v>156</v>
      </c>
      <c r="N130" s="85">
        <f t="shared" si="5"/>
        <v>611</v>
      </c>
      <c r="O130" s="94" t="s">
        <v>57</v>
      </c>
      <c r="P130" s="91">
        <v>108</v>
      </c>
      <c r="Q130" s="91">
        <v>83</v>
      </c>
      <c r="R130" s="91">
        <v>0</v>
      </c>
      <c r="S130" s="91">
        <v>0</v>
      </c>
      <c r="T130" s="91">
        <v>76</v>
      </c>
      <c r="U130" s="91">
        <v>3</v>
      </c>
      <c r="V130" s="85">
        <f t="shared" si="7"/>
        <v>270</v>
      </c>
      <c r="W130" s="91">
        <v>161</v>
      </c>
      <c r="X130" s="85">
        <f t="shared" si="6"/>
        <v>431</v>
      </c>
      <c r="Y130" s="94" t="s">
        <v>778</v>
      </c>
    </row>
    <row r="131" spans="1:25" ht="14.25" customHeight="1" x14ac:dyDescent="0.3">
      <c r="A131" t="s">
        <v>456</v>
      </c>
      <c r="B131" s="66" t="s">
        <v>457</v>
      </c>
      <c r="C131" s="66" t="s">
        <v>456</v>
      </c>
      <c r="D131" s="66" t="s">
        <v>457</v>
      </c>
      <c r="E131" t="s">
        <v>227</v>
      </c>
      <c r="F131" s="91">
        <v>0</v>
      </c>
      <c r="G131" s="91">
        <v>0</v>
      </c>
      <c r="H131" s="91">
        <v>0</v>
      </c>
      <c r="I131" s="91">
        <v>0</v>
      </c>
      <c r="J131" s="91">
        <v>0</v>
      </c>
      <c r="K131" s="91">
        <v>139</v>
      </c>
      <c r="L131" s="85">
        <f t="shared" si="4"/>
        <v>139</v>
      </c>
      <c r="M131" s="91">
        <v>0</v>
      </c>
      <c r="N131" s="85">
        <f t="shared" si="5"/>
        <v>139</v>
      </c>
      <c r="O131" s="94" t="s">
        <v>57</v>
      </c>
      <c r="P131" s="91">
        <v>0</v>
      </c>
      <c r="Q131" s="91">
        <v>0</v>
      </c>
      <c r="R131" s="91">
        <v>0</v>
      </c>
      <c r="S131" s="91">
        <v>0</v>
      </c>
      <c r="T131" s="91">
        <v>4</v>
      </c>
      <c r="U131" s="91">
        <v>1</v>
      </c>
      <c r="V131" s="85">
        <f t="shared" si="7"/>
        <v>5</v>
      </c>
      <c r="W131" s="91">
        <v>34</v>
      </c>
      <c r="X131" s="85">
        <f t="shared" si="6"/>
        <v>39</v>
      </c>
      <c r="Y131" s="94" t="s">
        <v>778</v>
      </c>
    </row>
    <row r="132" spans="1:25" ht="14.25" customHeight="1" x14ac:dyDescent="0.3">
      <c r="A132" t="s">
        <v>458</v>
      </c>
      <c r="B132" s="66" t="s">
        <v>459</v>
      </c>
      <c r="C132" s="66" t="s">
        <v>458</v>
      </c>
      <c r="D132" s="66" t="s">
        <v>459</v>
      </c>
      <c r="E132" t="s">
        <v>224</v>
      </c>
      <c r="F132" s="91">
        <v>1</v>
      </c>
      <c r="G132" s="91">
        <v>0</v>
      </c>
      <c r="H132" s="91">
        <v>0</v>
      </c>
      <c r="I132" s="91">
        <v>0</v>
      </c>
      <c r="J132" s="91">
        <v>5</v>
      </c>
      <c r="K132" s="91">
        <v>0</v>
      </c>
      <c r="L132" s="85">
        <f t="shared" si="4"/>
        <v>6</v>
      </c>
      <c r="M132" s="91">
        <v>0</v>
      </c>
      <c r="N132" s="85">
        <f t="shared" si="5"/>
        <v>6</v>
      </c>
      <c r="O132" s="94" t="s">
        <v>778</v>
      </c>
      <c r="P132" s="91">
        <v>0</v>
      </c>
      <c r="Q132" s="91">
        <v>0</v>
      </c>
      <c r="R132" s="91">
        <v>0</v>
      </c>
      <c r="S132" s="91">
        <v>37</v>
      </c>
      <c r="T132" s="91">
        <v>105</v>
      </c>
      <c r="U132" s="91">
        <v>0</v>
      </c>
      <c r="V132" s="85">
        <f t="shared" si="7"/>
        <v>142</v>
      </c>
      <c r="W132" s="91">
        <v>2</v>
      </c>
      <c r="X132" s="85">
        <f t="shared" si="6"/>
        <v>144</v>
      </c>
      <c r="Y132" s="94" t="s">
        <v>57</v>
      </c>
    </row>
    <row r="133" spans="1:25" ht="14.25" customHeight="1" x14ac:dyDescent="0.3">
      <c r="A133" t="s">
        <v>460</v>
      </c>
      <c r="B133" s="66" t="s">
        <v>461</v>
      </c>
      <c r="C133" s="66" t="s">
        <v>460</v>
      </c>
      <c r="D133" s="66" t="s">
        <v>461</v>
      </c>
      <c r="E133" t="s">
        <v>253</v>
      </c>
      <c r="F133" s="91">
        <v>0</v>
      </c>
      <c r="G133" s="91">
        <v>0</v>
      </c>
      <c r="H133" s="91">
        <v>0</v>
      </c>
      <c r="I133" s="91">
        <v>0</v>
      </c>
      <c r="J133" s="91">
        <v>0</v>
      </c>
      <c r="K133" s="91">
        <v>138</v>
      </c>
      <c r="L133" s="85">
        <f t="shared" si="4"/>
        <v>138</v>
      </c>
      <c r="M133" s="91">
        <v>0</v>
      </c>
      <c r="N133" s="85">
        <f t="shared" si="5"/>
        <v>138</v>
      </c>
      <c r="O133" s="94" t="s">
        <v>778</v>
      </c>
      <c r="P133" s="91">
        <v>0</v>
      </c>
      <c r="Q133" s="91">
        <v>57</v>
      </c>
      <c r="R133" s="91">
        <v>0</v>
      </c>
      <c r="S133" s="91">
        <v>0</v>
      </c>
      <c r="T133" s="91">
        <v>44</v>
      </c>
      <c r="U133" s="91">
        <v>0</v>
      </c>
      <c r="V133" s="85">
        <f t="shared" si="7"/>
        <v>101</v>
      </c>
      <c r="W133" s="91">
        <v>0</v>
      </c>
      <c r="X133" s="85">
        <f t="shared" si="6"/>
        <v>101</v>
      </c>
      <c r="Y133" s="94" t="s">
        <v>778</v>
      </c>
    </row>
    <row r="134" spans="1:25" ht="14.25" customHeight="1" x14ac:dyDescent="0.3">
      <c r="A134" t="s">
        <v>462</v>
      </c>
      <c r="B134" s="66" t="s">
        <v>463</v>
      </c>
      <c r="C134" s="66" t="s">
        <v>462</v>
      </c>
      <c r="D134" s="66" t="s">
        <v>463</v>
      </c>
      <c r="E134" t="s">
        <v>227</v>
      </c>
      <c r="F134" s="91">
        <v>23</v>
      </c>
      <c r="G134" s="91">
        <v>0</v>
      </c>
      <c r="H134" s="91">
        <v>0</v>
      </c>
      <c r="I134" s="91">
        <v>0</v>
      </c>
      <c r="J134" s="91">
        <v>0</v>
      </c>
      <c r="K134" s="91">
        <v>0</v>
      </c>
      <c r="L134" s="85">
        <f t="shared" si="4"/>
        <v>23</v>
      </c>
      <c r="M134" s="91">
        <v>0</v>
      </c>
      <c r="N134" s="85">
        <f t="shared" si="5"/>
        <v>23</v>
      </c>
      <c r="O134" s="94" t="s">
        <v>57</v>
      </c>
      <c r="P134" s="91">
        <v>23</v>
      </c>
      <c r="Q134" s="91">
        <v>0</v>
      </c>
      <c r="R134" s="91">
        <v>0</v>
      </c>
      <c r="S134" s="91">
        <v>0</v>
      </c>
      <c r="T134" s="91">
        <v>0</v>
      </c>
      <c r="U134" s="91">
        <v>0</v>
      </c>
      <c r="V134" s="85">
        <f t="shared" si="7"/>
        <v>23</v>
      </c>
      <c r="W134" s="91">
        <v>0</v>
      </c>
      <c r="X134" s="85">
        <f t="shared" si="6"/>
        <v>23</v>
      </c>
      <c r="Y134" s="94" t="s">
        <v>778</v>
      </c>
    </row>
    <row r="135" spans="1:25" ht="14.25" customHeight="1" x14ac:dyDescent="0.3">
      <c r="A135" t="s">
        <v>464</v>
      </c>
      <c r="B135" s="66" t="s">
        <v>465</v>
      </c>
      <c r="C135" s="66" t="s">
        <v>464</v>
      </c>
      <c r="D135" s="66" t="s">
        <v>465</v>
      </c>
      <c r="E135" t="s">
        <v>258</v>
      </c>
      <c r="F135" s="91">
        <v>77</v>
      </c>
      <c r="G135" s="91">
        <v>0</v>
      </c>
      <c r="H135" s="91">
        <v>0</v>
      </c>
      <c r="I135" s="91">
        <v>80</v>
      </c>
      <c r="J135" s="91">
        <v>8</v>
      </c>
      <c r="K135" s="91">
        <v>82</v>
      </c>
      <c r="L135" s="85">
        <f t="shared" si="4"/>
        <v>247</v>
      </c>
      <c r="M135" s="91">
        <v>0</v>
      </c>
      <c r="N135" s="85">
        <f t="shared" si="5"/>
        <v>247</v>
      </c>
      <c r="O135" s="94" t="s">
        <v>57</v>
      </c>
      <c r="P135" s="91">
        <v>240</v>
      </c>
      <c r="Q135" s="91">
        <v>0</v>
      </c>
      <c r="R135" s="91">
        <v>0</v>
      </c>
      <c r="S135" s="91">
        <v>25</v>
      </c>
      <c r="T135" s="91">
        <v>8</v>
      </c>
      <c r="U135" s="91">
        <v>0</v>
      </c>
      <c r="V135" s="85">
        <f t="shared" si="7"/>
        <v>273</v>
      </c>
      <c r="W135" s="91">
        <v>0</v>
      </c>
      <c r="X135" s="85">
        <f t="shared" si="6"/>
        <v>273</v>
      </c>
      <c r="Y135" s="94" t="s">
        <v>57</v>
      </c>
    </row>
    <row r="136" spans="1:25" ht="14.25" customHeight="1" x14ac:dyDescent="0.3">
      <c r="A136" t="s">
        <v>466</v>
      </c>
      <c r="B136" t="s">
        <v>467</v>
      </c>
      <c r="C136" s="66" t="s">
        <v>466</v>
      </c>
      <c r="D136" s="66" t="s">
        <v>467</v>
      </c>
      <c r="E136" t="s">
        <v>236</v>
      </c>
      <c r="F136" s="91">
        <v>65</v>
      </c>
      <c r="G136" s="91">
        <v>0</v>
      </c>
      <c r="H136" s="91">
        <v>0</v>
      </c>
      <c r="I136" s="91">
        <v>0</v>
      </c>
      <c r="J136" s="91">
        <v>0</v>
      </c>
      <c r="K136" s="91">
        <v>0</v>
      </c>
      <c r="L136" s="85">
        <f t="shared" si="4"/>
        <v>65</v>
      </c>
      <c r="M136" s="91">
        <v>0</v>
      </c>
      <c r="N136" s="85">
        <f t="shared" si="5"/>
        <v>65</v>
      </c>
      <c r="O136" s="94" t="s">
        <v>778</v>
      </c>
      <c r="P136" s="91">
        <v>0</v>
      </c>
      <c r="Q136" s="91">
        <v>0</v>
      </c>
      <c r="R136" s="91">
        <v>0</v>
      </c>
      <c r="S136" s="91">
        <v>0</v>
      </c>
      <c r="T136" s="91">
        <v>0</v>
      </c>
      <c r="U136" s="91">
        <v>0</v>
      </c>
      <c r="V136" s="85">
        <f t="shared" si="7"/>
        <v>0</v>
      </c>
      <c r="W136" s="91">
        <v>0</v>
      </c>
      <c r="X136" s="85">
        <f t="shared" si="6"/>
        <v>0</v>
      </c>
      <c r="Y136" s="94" t="s">
        <v>778</v>
      </c>
    </row>
    <row r="137" spans="1:25" ht="14.25" customHeight="1" x14ac:dyDescent="0.3">
      <c r="A137" t="s">
        <v>468</v>
      </c>
      <c r="B137" t="s">
        <v>469</v>
      </c>
      <c r="C137" s="66" t="s">
        <v>468</v>
      </c>
      <c r="D137" s="66" t="s">
        <v>469</v>
      </c>
      <c r="E137" t="s">
        <v>224</v>
      </c>
      <c r="F137" s="91">
        <v>0</v>
      </c>
      <c r="G137" s="91">
        <v>21</v>
      </c>
      <c r="H137" s="91">
        <v>0</v>
      </c>
      <c r="I137" s="91">
        <v>0</v>
      </c>
      <c r="J137" s="91">
        <v>0</v>
      </c>
      <c r="K137" s="91">
        <v>99</v>
      </c>
      <c r="L137" s="85">
        <f t="shared" si="4"/>
        <v>120</v>
      </c>
      <c r="M137" s="91">
        <v>9</v>
      </c>
      <c r="N137" s="85">
        <f t="shared" si="5"/>
        <v>129</v>
      </c>
      <c r="O137" s="94" t="s">
        <v>57</v>
      </c>
      <c r="P137" s="91">
        <v>83</v>
      </c>
      <c r="Q137" s="91">
        <v>23</v>
      </c>
      <c r="R137" s="91">
        <v>0</v>
      </c>
      <c r="S137" s="91">
        <v>0</v>
      </c>
      <c r="T137" s="91">
        <v>81</v>
      </c>
      <c r="U137" s="91">
        <v>0</v>
      </c>
      <c r="V137" s="85">
        <f t="shared" si="7"/>
        <v>187</v>
      </c>
      <c r="W137" s="91">
        <v>2</v>
      </c>
      <c r="X137" s="85">
        <f t="shared" si="6"/>
        <v>189</v>
      </c>
      <c r="Y137" s="94" t="s">
        <v>778</v>
      </c>
    </row>
    <row r="138" spans="1:25" ht="14.25" customHeight="1" x14ac:dyDescent="0.3">
      <c r="A138" t="s">
        <v>470</v>
      </c>
      <c r="B138" s="66" t="s">
        <v>471</v>
      </c>
      <c r="C138" s="66" t="s">
        <v>470</v>
      </c>
      <c r="D138" s="66" t="s">
        <v>471</v>
      </c>
      <c r="E138" t="s">
        <v>236</v>
      </c>
      <c r="F138" s="91">
        <v>0</v>
      </c>
      <c r="G138" s="91">
        <v>0</v>
      </c>
      <c r="H138" s="91">
        <v>0</v>
      </c>
      <c r="I138" s="91">
        <v>0</v>
      </c>
      <c r="J138" s="91">
        <v>4</v>
      </c>
      <c r="K138" s="91">
        <v>52</v>
      </c>
      <c r="L138" s="85">
        <f t="shared" si="4"/>
        <v>56</v>
      </c>
      <c r="M138" s="91">
        <v>0</v>
      </c>
      <c r="N138" s="85">
        <f t="shared" si="5"/>
        <v>56</v>
      </c>
      <c r="O138" s="94" t="s">
        <v>778</v>
      </c>
      <c r="P138" s="91">
        <v>25</v>
      </c>
      <c r="Q138" s="91">
        <v>0</v>
      </c>
      <c r="R138" s="91">
        <v>0</v>
      </c>
      <c r="S138" s="91">
        <v>0</v>
      </c>
      <c r="T138" s="91">
        <v>11</v>
      </c>
      <c r="U138" s="91">
        <v>0</v>
      </c>
      <c r="V138" s="85">
        <f t="shared" si="7"/>
        <v>36</v>
      </c>
      <c r="W138" s="91">
        <v>0</v>
      </c>
      <c r="X138" s="85">
        <f t="shared" si="6"/>
        <v>36</v>
      </c>
      <c r="Y138" s="94" t="s">
        <v>778</v>
      </c>
    </row>
    <row r="139" spans="1:25" ht="14.25" customHeight="1" x14ac:dyDescent="0.3">
      <c r="A139" t="s">
        <v>472</v>
      </c>
      <c r="B139" s="66" t="s">
        <v>473</v>
      </c>
      <c r="C139" s="66" t="s">
        <v>472</v>
      </c>
      <c r="D139" s="66" t="s">
        <v>473</v>
      </c>
      <c r="E139" t="s">
        <v>253</v>
      </c>
      <c r="F139" s="91">
        <v>0</v>
      </c>
      <c r="G139" s="91">
        <v>0</v>
      </c>
      <c r="H139" s="91">
        <v>0</v>
      </c>
      <c r="I139" s="91">
        <v>0</v>
      </c>
      <c r="J139" s="91">
        <v>0</v>
      </c>
      <c r="K139" s="91">
        <v>13</v>
      </c>
      <c r="L139" s="85">
        <f t="shared" si="4"/>
        <v>13</v>
      </c>
      <c r="M139" s="91">
        <v>0</v>
      </c>
      <c r="N139" s="85">
        <f t="shared" si="5"/>
        <v>13</v>
      </c>
      <c r="O139" s="94" t="s">
        <v>778</v>
      </c>
      <c r="P139" s="91">
        <v>31</v>
      </c>
      <c r="Q139" s="91">
        <v>0</v>
      </c>
      <c r="R139" s="91">
        <v>0</v>
      </c>
      <c r="S139" s="91">
        <v>0</v>
      </c>
      <c r="T139" s="91">
        <v>29</v>
      </c>
      <c r="U139" s="91">
        <v>0</v>
      </c>
      <c r="V139" s="85">
        <f t="shared" si="7"/>
        <v>60</v>
      </c>
      <c r="W139" s="91">
        <v>5</v>
      </c>
      <c r="X139" s="85">
        <f t="shared" si="6"/>
        <v>65</v>
      </c>
      <c r="Y139" s="94" t="s">
        <v>778</v>
      </c>
    </row>
    <row r="140" spans="1:25" ht="14.25" customHeight="1" x14ac:dyDescent="0.3">
      <c r="A140" t="s">
        <v>474</v>
      </c>
      <c r="B140" s="66" t="s">
        <v>475</v>
      </c>
      <c r="C140" s="66" t="s">
        <v>474</v>
      </c>
      <c r="D140" s="66" t="s">
        <v>475</v>
      </c>
      <c r="E140" t="s">
        <v>258</v>
      </c>
      <c r="F140" s="91">
        <v>34</v>
      </c>
      <c r="G140" s="91">
        <v>169</v>
      </c>
      <c r="H140" s="91">
        <v>0</v>
      </c>
      <c r="I140" s="91">
        <v>0</v>
      </c>
      <c r="J140" s="91">
        <v>22</v>
      </c>
      <c r="K140" s="91">
        <v>168</v>
      </c>
      <c r="L140" s="85">
        <f t="shared" ref="L140:L203" si="8">SUM(F140:K140)</f>
        <v>393</v>
      </c>
      <c r="M140" s="91">
        <v>0</v>
      </c>
      <c r="N140" s="85">
        <f t="shared" ref="N140:N204" si="9">SUM(L140:M140)</f>
        <v>393</v>
      </c>
      <c r="O140" s="94" t="s">
        <v>778</v>
      </c>
      <c r="P140" s="91">
        <v>61</v>
      </c>
      <c r="Q140" s="91">
        <v>110</v>
      </c>
      <c r="R140" s="91">
        <v>0</v>
      </c>
      <c r="S140" s="91">
        <v>16</v>
      </c>
      <c r="T140" s="91">
        <v>201</v>
      </c>
      <c r="U140" s="91">
        <v>0</v>
      </c>
      <c r="V140" s="85">
        <f t="shared" si="7"/>
        <v>388</v>
      </c>
      <c r="W140" s="91">
        <v>83</v>
      </c>
      <c r="X140" s="85">
        <f t="shared" ref="X140:X204" si="10">SUM(V140:W140)</f>
        <v>471</v>
      </c>
      <c r="Y140" s="94" t="s">
        <v>57</v>
      </c>
    </row>
    <row r="141" spans="1:25" ht="14.25" customHeight="1" x14ac:dyDescent="0.3">
      <c r="A141" t="s">
        <v>476</v>
      </c>
      <c r="B141" s="66" t="s">
        <v>477</v>
      </c>
      <c r="C141" s="66" t="s">
        <v>476</v>
      </c>
      <c r="D141" s="66" t="s">
        <v>477</v>
      </c>
      <c r="E141" t="s">
        <v>227</v>
      </c>
      <c r="F141" s="91">
        <v>0</v>
      </c>
      <c r="G141" s="91">
        <v>0</v>
      </c>
      <c r="H141" s="91">
        <v>0</v>
      </c>
      <c r="I141" s="91">
        <v>0</v>
      </c>
      <c r="J141" s="91">
        <v>0</v>
      </c>
      <c r="K141" s="91">
        <v>137</v>
      </c>
      <c r="L141" s="85">
        <f t="shared" si="8"/>
        <v>137</v>
      </c>
      <c r="M141" s="91">
        <v>0</v>
      </c>
      <c r="N141" s="85">
        <f t="shared" si="9"/>
        <v>137</v>
      </c>
      <c r="O141" s="94" t="s">
        <v>778</v>
      </c>
      <c r="P141" s="91">
        <v>0</v>
      </c>
      <c r="Q141" s="91">
        <v>0</v>
      </c>
      <c r="R141" s="91">
        <v>0</v>
      </c>
      <c r="S141" s="91">
        <v>0</v>
      </c>
      <c r="T141" s="91">
        <v>0</v>
      </c>
      <c r="U141" s="91">
        <v>0</v>
      </c>
      <c r="V141" s="85">
        <f t="shared" si="7"/>
        <v>0</v>
      </c>
      <c r="W141" s="91">
        <v>33</v>
      </c>
      <c r="X141" s="85">
        <f t="shared" si="10"/>
        <v>33</v>
      </c>
      <c r="Y141" s="94" t="s">
        <v>778</v>
      </c>
    </row>
    <row r="142" spans="1:25" ht="14.25" customHeight="1" x14ac:dyDescent="0.3">
      <c r="A142" t="s">
        <v>478</v>
      </c>
      <c r="B142" s="66" t="s">
        <v>479</v>
      </c>
      <c r="C142" s="66" t="s">
        <v>478</v>
      </c>
      <c r="D142" s="66" t="s">
        <v>479</v>
      </c>
      <c r="E142" t="s">
        <v>224</v>
      </c>
      <c r="F142" s="91">
        <v>63</v>
      </c>
      <c r="G142" s="91">
        <v>1</v>
      </c>
      <c r="H142" s="91">
        <v>0</v>
      </c>
      <c r="I142" s="91">
        <v>0</v>
      </c>
      <c r="J142" s="91">
        <v>0</v>
      </c>
      <c r="K142" s="91">
        <v>0</v>
      </c>
      <c r="L142" s="85">
        <f t="shared" si="8"/>
        <v>64</v>
      </c>
      <c r="M142" s="91">
        <v>0</v>
      </c>
      <c r="N142" s="85">
        <f t="shared" si="9"/>
        <v>64</v>
      </c>
      <c r="O142" s="94" t="s">
        <v>57</v>
      </c>
      <c r="P142" s="91">
        <v>30</v>
      </c>
      <c r="Q142" s="91">
        <v>1</v>
      </c>
      <c r="R142" s="91">
        <v>0</v>
      </c>
      <c r="S142" s="91">
        <v>0</v>
      </c>
      <c r="T142" s="91">
        <v>1</v>
      </c>
      <c r="U142" s="91">
        <v>43</v>
      </c>
      <c r="V142" s="85">
        <f t="shared" ref="V142:V205" si="11">SUM(P142:U142)</f>
        <v>75</v>
      </c>
      <c r="W142" s="91">
        <v>101</v>
      </c>
      <c r="X142" s="85">
        <f t="shared" si="10"/>
        <v>176</v>
      </c>
      <c r="Y142" s="94" t="s">
        <v>778</v>
      </c>
    </row>
    <row r="143" spans="1:25" ht="14.25" customHeight="1" x14ac:dyDescent="0.3">
      <c r="A143" t="s">
        <v>480</v>
      </c>
      <c r="B143" s="66" t="s">
        <v>481</v>
      </c>
      <c r="C143" s="66" t="s">
        <v>480</v>
      </c>
      <c r="D143" s="66" t="s">
        <v>481</v>
      </c>
      <c r="E143" t="s">
        <v>227</v>
      </c>
      <c r="F143" s="91">
        <v>0</v>
      </c>
      <c r="G143" s="91">
        <v>0</v>
      </c>
      <c r="H143" s="91">
        <v>3</v>
      </c>
      <c r="I143" s="91">
        <v>0</v>
      </c>
      <c r="J143" s="91">
        <v>3</v>
      </c>
      <c r="K143" s="91">
        <v>112</v>
      </c>
      <c r="L143" s="85">
        <f t="shared" si="8"/>
        <v>118</v>
      </c>
      <c r="M143" s="91">
        <v>55</v>
      </c>
      <c r="N143" s="85">
        <f t="shared" si="9"/>
        <v>173</v>
      </c>
      <c r="O143" s="94" t="s">
        <v>778</v>
      </c>
      <c r="P143" s="91">
        <v>10</v>
      </c>
      <c r="Q143" s="91">
        <v>0</v>
      </c>
      <c r="R143" s="91">
        <v>0</v>
      </c>
      <c r="S143" s="91">
        <v>0</v>
      </c>
      <c r="T143" s="91">
        <v>25</v>
      </c>
      <c r="U143" s="91">
        <v>0</v>
      </c>
      <c r="V143" s="85">
        <f t="shared" si="11"/>
        <v>35</v>
      </c>
      <c r="W143" s="91">
        <v>14</v>
      </c>
      <c r="X143" s="85">
        <f t="shared" si="10"/>
        <v>49</v>
      </c>
      <c r="Y143" s="94" t="s">
        <v>778</v>
      </c>
    </row>
    <row r="144" spans="1:25" ht="14.25" customHeight="1" x14ac:dyDescent="0.3">
      <c r="A144" t="s">
        <v>831</v>
      </c>
      <c r="B144" s="66" t="s">
        <v>832</v>
      </c>
      <c r="C144" s="66" t="s">
        <v>586</v>
      </c>
      <c r="D144" s="66" t="s">
        <v>587</v>
      </c>
      <c r="E144" t="s">
        <v>248</v>
      </c>
      <c r="F144" s="91">
        <v>0</v>
      </c>
      <c r="G144" s="91">
        <v>0</v>
      </c>
      <c r="H144" s="91">
        <v>0</v>
      </c>
      <c r="I144" s="91">
        <v>0</v>
      </c>
      <c r="J144" s="91">
        <v>28</v>
      </c>
      <c r="K144" s="91">
        <v>42</v>
      </c>
      <c r="L144" s="85">
        <f t="shared" si="8"/>
        <v>70</v>
      </c>
      <c r="M144" s="91">
        <v>0</v>
      </c>
      <c r="N144" s="85">
        <f t="shared" si="9"/>
        <v>70</v>
      </c>
      <c r="O144" s="94" t="s">
        <v>778</v>
      </c>
      <c r="P144" s="91">
        <v>12</v>
      </c>
      <c r="Q144" s="91">
        <v>6</v>
      </c>
      <c r="R144" s="91">
        <v>0</v>
      </c>
      <c r="S144" s="91">
        <v>0</v>
      </c>
      <c r="T144" s="91">
        <v>45</v>
      </c>
      <c r="U144" s="91">
        <v>0</v>
      </c>
      <c r="V144" s="85">
        <f t="shared" si="11"/>
        <v>63</v>
      </c>
      <c r="W144" s="91">
        <v>0</v>
      </c>
      <c r="X144" s="85">
        <f t="shared" si="10"/>
        <v>63</v>
      </c>
      <c r="Y144" s="94" t="s">
        <v>778</v>
      </c>
    </row>
    <row r="145" spans="1:25" ht="14.25" customHeight="1" x14ac:dyDescent="0.3">
      <c r="A145" t="s">
        <v>482</v>
      </c>
      <c r="B145" s="66" t="s">
        <v>483</v>
      </c>
      <c r="C145" s="66" t="s">
        <v>482</v>
      </c>
      <c r="D145" s="66" t="s">
        <v>483</v>
      </c>
      <c r="E145" t="s">
        <v>248</v>
      </c>
      <c r="F145" s="91">
        <v>0</v>
      </c>
      <c r="G145" s="91">
        <v>8</v>
      </c>
      <c r="H145" s="91">
        <v>3</v>
      </c>
      <c r="I145" s="91">
        <v>0</v>
      </c>
      <c r="J145" s="91">
        <v>0</v>
      </c>
      <c r="K145" s="91">
        <v>0</v>
      </c>
      <c r="L145" s="85">
        <f t="shared" si="8"/>
        <v>11</v>
      </c>
      <c r="M145" s="91">
        <v>10</v>
      </c>
      <c r="N145" s="85">
        <f t="shared" si="9"/>
        <v>21</v>
      </c>
      <c r="O145" s="94" t="s">
        <v>778</v>
      </c>
      <c r="P145" s="91">
        <v>12</v>
      </c>
      <c r="Q145" s="91">
        <v>0</v>
      </c>
      <c r="R145" s="91">
        <v>0</v>
      </c>
      <c r="S145" s="91">
        <v>0</v>
      </c>
      <c r="T145" s="91">
        <v>8</v>
      </c>
      <c r="U145" s="91">
        <v>0</v>
      </c>
      <c r="V145" s="85">
        <f t="shared" si="11"/>
        <v>20</v>
      </c>
      <c r="W145" s="91">
        <v>0</v>
      </c>
      <c r="X145" s="85">
        <f t="shared" si="10"/>
        <v>20</v>
      </c>
      <c r="Y145" s="94" t="s">
        <v>778</v>
      </c>
    </row>
    <row r="146" spans="1:25" ht="14.25" customHeight="1" x14ac:dyDescent="0.3">
      <c r="A146" t="s">
        <v>484</v>
      </c>
      <c r="B146" s="66" t="s">
        <v>485</v>
      </c>
      <c r="C146" s="66" t="s">
        <v>484</v>
      </c>
      <c r="D146" s="66" t="s">
        <v>485</v>
      </c>
      <c r="E146" t="s">
        <v>236</v>
      </c>
      <c r="F146" s="91">
        <v>0</v>
      </c>
      <c r="G146" s="91">
        <v>0</v>
      </c>
      <c r="H146" s="91">
        <v>14</v>
      </c>
      <c r="I146" s="91">
        <v>0</v>
      </c>
      <c r="J146" s="91">
        <v>13</v>
      </c>
      <c r="K146" s="91">
        <v>20</v>
      </c>
      <c r="L146" s="85">
        <f t="shared" si="8"/>
        <v>47</v>
      </c>
      <c r="M146" s="91">
        <v>34</v>
      </c>
      <c r="N146" s="85">
        <f t="shared" si="9"/>
        <v>81</v>
      </c>
      <c r="O146" s="94" t="s">
        <v>778</v>
      </c>
      <c r="P146" s="91">
        <v>4</v>
      </c>
      <c r="Q146" s="91">
        <v>8</v>
      </c>
      <c r="R146" s="91">
        <v>0</v>
      </c>
      <c r="S146" s="91">
        <v>0</v>
      </c>
      <c r="T146" s="91">
        <v>39</v>
      </c>
      <c r="U146" s="91">
        <v>0</v>
      </c>
      <c r="V146" s="85">
        <f t="shared" si="11"/>
        <v>51</v>
      </c>
      <c r="W146" s="91">
        <v>0</v>
      </c>
      <c r="X146" s="85">
        <f t="shared" si="10"/>
        <v>51</v>
      </c>
      <c r="Y146" s="94" t="s">
        <v>778</v>
      </c>
    </row>
    <row r="147" spans="1:25" ht="14.25" customHeight="1" x14ac:dyDescent="0.3">
      <c r="A147" t="s">
        <v>307</v>
      </c>
      <c r="B147" s="66" t="s">
        <v>308</v>
      </c>
      <c r="C147" s="66" t="s">
        <v>307</v>
      </c>
      <c r="D147" s="66" t="s">
        <v>308</v>
      </c>
      <c r="E147" t="s">
        <v>224</v>
      </c>
      <c r="F147" s="91">
        <v>9</v>
      </c>
      <c r="G147" s="91">
        <v>0</v>
      </c>
      <c r="H147" s="91">
        <v>0</v>
      </c>
      <c r="I147" s="91">
        <v>0</v>
      </c>
      <c r="J147" s="91">
        <v>78</v>
      </c>
      <c r="K147" s="91">
        <v>315</v>
      </c>
      <c r="L147" s="85">
        <f t="shared" si="8"/>
        <v>402</v>
      </c>
      <c r="M147" s="91">
        <v>172</v>
      </c>
      <c r="N147" s="85">
        <f t="shared" si="9"/>
        <v>574</v>
      </c>
      <c r="O147" s="94" t="s">
        <v>778</v>
      </c>
      <c r="P147" s="91">
        <v>127</v>
      </c>
      <c r="Q147" s="91">
        <v>0</v>
      </c>
      <c r="R147" s="91">
        <v>0</v>
      </c>
      <c r="S147" s="91">
        <v>0</v>
      </c>
      <c r="T147" s="91">
        <v>34</v>
      </c>
      <c r="U147" s="91">
        <v>0</v>
      </c>
      <c r="V147" s="85">
        <f t="shared" si="11"/>
        <v>161</v>
      </c>
      <c r="W147" s="91">
        <v>0</v>
      </c>
      <c r="X147" s="85">
        <f t="shared" si="10"/>
        <v>161</v>
      </c>
      <c r="Y147" s="94" t="s">
        <v>778</v>
      </c>
    </row>
    <row r="148" spans="1:25" ht="14.25" customHeight="1" x14ac:dyDescent="0.3">
      <c r="A148" t="s">
        <v>486</v>
      </c>
      <c r="B148" s="66" t="s">
        <v>487</v>
      </c>
      <c r="C148" s="66" t="s">
        <v>486</v>
      </c>
      <c r="D148" s="66" t="s">
        <v>487</v>
      </c>
      <c r="E148" t="s">
        <v>343</v>
      </c>
      <c r="F148" s="91">
        <v>34</v>
      </c>
      <c r="G148" s="91">
        <v>0</v>
      </c>
      <c r="H148" s="91">
        <v>0</v>
      </c>
      <c r="I148" s="91">
        <v>1</v>
      </c>
      <c r="J148" s="91">
        <v>28</v>
      </c>
      <c r="K148" s="91">
        <v>421</v>
      </c>
      <c r="L148" s="85">
        <f t="shared" si="8"/>
        <v>484</v>
      </c>
      <c r="M148" s="91">
        <v>0</v>
      </c>
      <c r="N148" s="85">
        <f t="shared" si="9"/>
        <v>484</v>
      </c>
      <c r="O148" s="94" t="s">
        <v>57</v>
      </c>
      <c r="P148" s="91">
        <v>116</v>
      </c>
      <c r="Q148" s="91">
        <v>0</v>
      </c>
      <c r="R148" s="91">
        <v>0</v>
      </c>
      <c r="S148" s="91">
        <v>4</v>
      </c>
      <c r="T148" s="91">
        <v>43</v>
      </c>
      <c r="U148" s="91">
        <v>0</v>
      </c>
      <c r="V148" s="85">
        <f t="shared" si="11"/>
        <v>163</v>
      </c>
      <c r="W148" s="91">
        <v>0</v>
      </c>
      <c r="X148" s="85">
        <f t="shared" si="10"/>
        <v>163</v>
      </c>
      <c r="Y148" s="94" t="s">
        <v>57</v>
      </c>
    </row>
    <row r="149" spans="1:25" ht="14.25" customHeight="1" x14ac:dyDescent="0.3">
      <c r="A149" t="s">
        <v>488</v>
      </c>
      <c r="B149" s="66" t="s">
        <v>489</v>
      </c>
      <c r="C149" s="66" t="s">
        <v>488</v>
      </c>
      <c r="D149" s="66" t="s">
        <v>489</v>
      </c>
      <c r="E149" t="s">
        <v>224</v>
      </c>
      <c r="F149" s="91">
        <v>109</v>
      </c>
      <c r="G149" s="91">
        <v>10</v>
      </c>
      <c r="H149" s="91">
        <v>0</v>
      </c>
      <c r="I149" s="91">
        <v>0</v>
      </c>
      <c r="J149" s="91">
        <v>120</v>
      </c>
      <c r="K149" s="91">
        <v>146</v>
      </c>
      <c r="L149" s="85">
        <f t="shared" si="8"/>
        <v>385</v>
      </c>
      <c r="M149" s="91">
        <v>133</v>
      </c>
      <c r="N149" s="85">
        <f t="shared" si="9"/>
        <v>518</v>
      </c>
      <c r="O149" s="94" t="s">
        <v>57</v>
      </c>
      <c r="P149" s="91">
        <v>211</v>
      </c>
      <c r="Q149" s="91">
        <v>105</v>
      </c>
      <c r="R149" s="91">
        <v>24</v>
      </c>
      <c r="S149" s="91">
        <v>0</v>
      </c>
      <c r="T149" s="91">
        <v>224</v>
      </c>
      <c r="U149" s="91">
        <v>0</v>
      </c>
      <c r="V149" s="85">
        <f t="shared" si="11"/>
        <v>564</v>
      </c>
      <c r="W149" s="91">
        <v>593</v>
      </c>
      <c r="X149" s="85">
        <f t="shared" si="10"/>
        <v>1157</v>
      </c>
      <c r="Y149" s="94" t="s">
        <v>778</v>
      </c>
    </row>
    <row r="150" spans="1:25" ht="14.25" customHeight="1" x14ac:dyDescent="0.3">
      <c r="A150" t="s">
        <v>490</v>
      </c>
      <c r="B150" s="66" t="s">
        <v>491</v>
      </c>
      <c r="C150" s="66" t="s">
        <v>490</v>
      </c>
      <c r="D150" s="66" t="s">
        <v>491</v>
      </c>
      <c r="E150" t="s">
        <v>224</v>
      </c>
      <c r="F150" s="91">
        <v>12</v>
      </c>
      <c r="G150" s="91">
        <v>0</v>
      </c>
      <c r="H150" s="91">
        <v>0</v>
      </c>
      <c r="I150" s="91">
        <v>0</v>
      </c>
      <c r="J150" s="91">
        <v>3</v>
      </c>
      <c r="K150" s="91">
        <v>50</v>
      </c>
      <c r="L150" s="85">
        <f t="shared" si="8"/>
        <v>65</v>
      </c>
      <c r="M150" s="91">
        <v>0</v>
      </c>
      <c r="N150" s="85">
        <f t="shared" si="9"/>
        <v>65</v>
      </c>
      <c r="O150" s="94" t="s">
        <v>778</v>
      </c>
      <c r="P150" s="91">
        <v>6</v>
      </c>
      <c r="Q150" s="91">
        <v>21</v>
      </c>
      <c r="R150" s="91">
        <v>0</v>
      </c>
      <c r="S150" s="91">
        <v>0</v>
      </c>
      <c r="T150" s="91">
        <v>20</v>
      </c>
      <c r="U150" s="91">
        <v>0</v>
      </c>
      <c r="V150" s="85">
        <f t="shared" si="11"/>
        <v>47</v>
      </c>
      <c r="W150" s="91">
        <v>0</v>
      </c>
      <c r="X150" s="85">
        <f t="shared" si="10"/>
        <v>47</v>
      </c>
      <c r="Y150" s="94" t="s">
        <v>778</v>
      </c>
    </row>
    <row r="151" spans="1:25" ht="14.25" customHeight="1" x14ac:dyDescent="0.3">
      <c r="A151" t="s">
        <v>492</v>
      </c>
      <c r="B151" t="s">
        <v>493</v>
      </c>
      <c r="C151" s="66" t="s">
        <v>492</v>
      </c>
      <c r="D151" s="66" t="s">
        <v>493</v>
      </c>
      <c r="E151" t="s">
        <v>227</v>
      </c>
      <c r="F151" s="91">
        <v>0</v>
      </c>
      <c r="G151" s="91">
        <v>0</v>
      </c>
      <c r="H151" s="91">
        <v>0</v>
      </c>
      <c r="I151" s="91">
        <v>0</v>
      </c>
      <c r="J151" s="91">
        <v>0</v>
      </c>
      <c r="K151" s="91">
        <v>7</v>
      </c>
      <c r="L151" s="85">
        <f t="shared" si="8"/>
        <v>7</v>
      </c>
      <c r="M151" s="91">
        <v>0</v>
      </c>
      <c r="N151" s="85">
        <f t="shared" si="9"/>
        <v>7</v>
      </c>
      <c r="O151" s="94" t="s">
        <v>778</v>
      </c>
      <c r="P151" s="91">
        <v>0</v>
      </c>
      <c r="Q151" s="91">
        <v>0</v>
      </c>
      <c r="R151" s="91">
        <v>0</v>
      </c>
      <c r="S151" s="91">
        <v>0</v>
      </c>
      <c r="T151" s="91">
        <v>1</v>
      </c>
      <c r="U151" s="91">
        <v>0</v>
      </c>
      <c r="V151" s="85">
        <f t="shared" si="11"/>
        <v>1</v>
      </c>
      <c r="W151" s="91">
        <v>0</v>
      </c>
      <c r="X151" s="85">
        <f t="shared" si="10"/>
        <v>1</v>
      </c>
      <c r="Y151" s="94" t="s">
        <v>778</v>
      </c>
    </row>
    <row r="152" spans="1:25" ht="14.25" customHeight="1" x14ac:dyDescent="0.3">
      <c r="A152" t="s">
        <v>494</v>
      </c>
      <c r="B152" s="66" t="s">
        <v>495</v>
      </c>
      <c r="C152" s="66" t="s">
        <v>494</v>
      </c>
      <c r="D152" s="66" t="s">
        <v>495</v>
      </c>
      <c r="E152" t="s">
        <v>343</v>
      </c>
      <c r="F152" s="91">
        <v>121</v>
      </c>
      <c r="G152" s="91">
        <v>0</v>
      </c>
      <c r="H152" s="91">
        <v>0</v>
      </c>
      <c r="I152" s="91">
        <v>0</v>
      </c>
      <c r="J152" s="91">
        <v>2</v>
      </c>
      <c r="K152" s="91">
        <v>76</v>
      </c>
      <c r="L152" s="85">
        <f t="shared" si="8"/>
        <v>199</v>
      </c>
      <c r="M152" s="91">
        <v>40</v>
      </c>
      <c r="N152" s="85">
        <f t="shared" si="9"/>
        <v>239</v>
      </c>
      <c r="O152" s="94" t="s">
        <v>778</v>
      </c>
      <c r="P152" s="91">
        <v>121</v>
      </c>
      <c r="Q152" s="91">
        <v>53</v>
      </c>
      <c r="R152" s="91">
        <v>0</v>
      </c>
      <c r="S152" s="91">
        <v>21</v>
      </c>
      <c r="T152" s="91">
        <v>16</v>
      </c>
      <c r="U152" s="91">
        <v>0</v>
      </c>
      <c r="V152" s="85">
        <f t="shared" si="11"/>
        <v>211</v>
      </c>
      <c r="W152" s="91">
        <v>71</v>
      </c>
      <c r="X152" s="85">
        <f t="shared" si="10"/>
        <v>282</v>
      </c>
      <c r="Y152" s="94" t="s">
        <v>57</v>
      </c>
    </row>
    <row r="153" spans="1:25" ht="14.25" customHeight="1" x14ac:dyDescent="0.3">
      <c r="A153" t="s">
        <v>496</v>
      </c>
      <c r="B153" s="66" t="s">
        <v>497</v>
      </c>
      <c r="C153" s="66" t="s">
        <v>496</v>
      </c>
      <c r="D153" s="66" t="s">
        <v>497</v>
      </c>
      <c r="E153" t="s">
        <v>253</v>
      </c>
      <c r="F153" s="91">
        <v>10</v>
      </c>
      <c r="G153" s="91">
        <v>0</v>
      </c>
      <c r="H153" s="91">
        <v>0</v>
      </c>
      <c r="I153" s="91">
        <v>0</v>
      </c>
      <c r="J153" s="91">
        <v>5</v>
      </c>
      <c r="K153" s="91">
        <v>67</v>
      </c>
      <c r="L153" s="85">
        <f t="shared" si="8"/>
        <v>82</v>
      </c>
      <c r="M153" s="91">
        <v>0</v>
      </c>
      <c r="N153" s="85">
        <f t="shared" si="9"/>
        <v>82</v>
      </c>
      <c r="O153" s="94" t="s">
        <v>778</v>
      </c>
      <c r="P153" s="91">
        <v>7</v>
      </c>
      <c r="Q153" s="91">
        <v>89</v>
      </c>
      <c r="R153" s="91">
        <v>0</v>
      </c>
      <c r="S153" s="91">
        <v>0</v>
      </c>
      <c r="T153" s="91">
        <v>3</v>
      </c>
      <c r="U153" s="91">
        <v>0</v>
      </c>
      <c r="V153" s="85">
        <f t="shared" si="11"/>
        <v>99</v>
      </c>
      <c r="W153" s="91">
        <v>55</v>
      </c>
      <c r="X153" s="85">
        <f t="shared" si="10"/>
        <v>154</v>
      </c>
      <c r="Y153" s="94" t="s">
        <v>778</v>
      </c>
    </row>
    <row r="154" spans="1:25" ht="14.25" customHeight="1" x14ac:dyDescent="0.3">
      <c r="A154" t="s">
        <v>498</v>
      </c>
      <c r="B154" s="66" t="s">
        <v>499</v>
      </c>
      <c r="C154" s="66" t="s">
        <v>498</v>
      </c>
      <c r="D154" t="s">
        <v>499</v>
      </c>
      <c r="E154" t="s">
        <v>248</v>
      </c>
      <c r="F154" s="91">
        <v>0</v>
      </c>
      <c r="G154" s="91">
        <v>2</v>
      </c>
      <c r="H154" s="91">
        <v>0</v>
      </c>
      <c r="I154" s="91">
        <v>0</v>
      </c>
      <c r="J154" s="91">
        <v>5</v>
      </c>
      <c r="K154" s="91">
        <v>0</v>
      </c>
      <c r="L154" s="85">
        <f t="shared" si="8"/>
        <v>7</v>
      </c>
      <c r="M154" s="91">
        <v>14</v>
      </c>
      <c r="N154" s="85">
        <f t="shared" si="9"/>
        <v>21</v>
      </c>
      <c r="O154" s="94" t="s">
        <v>57</v>
      </c>
      <c r="P154" s="91">
        <v>0</v>
      </c>
      <c r="Q154" s="91">
        <v>0</v>
      </c>
      <c r="R154" s="91">
        <v>0</v>
      </c>
      <c r="S154" s="91">
        <v>0</v>
      </c>
      <c r="T154" s="91">
        <v>5</v>
      </c>
      <c r="U154" s="91">
        <v>0</v>
      </c>
      <c r="V154" s="85">
        <f t="shared" si="11"/>
        <v>5</v>
      </c>
      <c r="W154" s="91">
        <v>4</v>
      </c>
      <c r="X154" s="85">
        <f t="shared" si="10"/>
        <v>9</v>
      </c>
      <c r="Y154" s="94" t="s">
        <v>778</v>
      </c>
    </row>
    <row r="155" spans="1:25" ht="14.25" customHeight="1" x14ac:dyDescent="0.3">
      <c r="A155" t="s">
        <v>500</v>
      </c>
      <c r="B155" s="66" t="s">
        <v>501</v>
      </c>
      <c r="C155" s="66" t="s">
        <v>500</v>
      </c>
      <c r="D155" s="66" t="s">
        <v>501</v>
      </c>
      <c r="E155" t="s">
        <v>227</v>
      </c>
      <c r="F155" s="91">
        <v>4</v>
      </c>
      <c r="G155" s="91">
        <v>0</v>
      </c>
      <c r="H155" s="91">
        <v>0</v>
      </c>
      <c r="I155" s="91">
        <v>0</v>
      </c>
      <c r="J155" s="91">
        <v>8</v>
      </c>
      <c r="K155" s="91">
        <v>57</v>
      </c>
      <c r="L155" s="85">
        <f t="shared" si="8"/>
        <v>69</v>
      </c>
      <c r="M155" s="91">
        <v>0</v>
      </c>
      <c r="N155" s="85">
        <f t="shared" si="9"/>
        <v>69</v>
      </c>
      <c r="O155" s="94" t="s">
        <v>778</v>
      </c>
      <c r="P155" s="91">
        <v>16</v>
      </c>
      <c r="Q155" s="91">
        <v>0</v>
      </c>
      <c r="R155" s="91">
        <v>0</v>
      </c>
      <c r="S155" s="91">
        <v>0</v>
      </c>
      <c r="T155" s="91">
        <v>24</v>
      </c>
      <c r="U155" s="91">
        <v>6</v>
      </c>
      <c r="V155" s="85">
        <f t="shared" si="11"/>
        <v>46</v>
      </c>
      <c r="W155" s="91">
        <v>42</v>
      </c>
      <c r="X155" s="85">
        <f t="shared" si="10"/>
        <v>88</v>
      </c>
      <c r="Y155" s="94" t="s">
        <v>778</v>
      </c>
    </row>
    <row r="156" spans="1:25" ht="14.25" customHeight="1" x14ac:dyDescent="0.3">
      <c r="A156" t="s">
        <v>502</v>
      </c>
      <c r="B156" t="s">
        <v>503</v>
      </c>
      <c r="C156" s="66" t="s">
        <v>502</v>
      </c>
      <c r="D156" s="66" t="s">
        <v>503</v>
      </c>
      <c r="E156" t="s">
        <v>239</v>
      </c>
      <c r="F156" s="91">
        <v>0</v>
      </c>
      <c r="G156" s="91">
        <v>0</v>
      </c>
      <c r="H156" s="91">
        <v>0</v>
      </c>
      <c r="I156" s="91">
        <v>0</v>
      </c>
      <c r="J156" s="91">
        <v>0</v>
      </c>
      <c r="K156" s="91">
        <v>31</v>
      </c>
      <c r="L156" s="85">
        <f t="shared" si="8"/>
        <v>31</v>
      </c>
      <c r="M156" s="91">
        <v>0</v>
      </c>
      <c r="N156" s="85">
        <f t="shared" si="9"/>
        <v>31</v>
      </c>
      <c r="O156" s="94" t="s">
        <v>778</v>
      </c>
      <c r="P156" s="91">
        <v>0</v>
      </c>
      <c r="Q156" s="91">
        <v>0</v>
      </c>
      <c r="R156" s="91">
        <v>0</v>
      </c>
      <c r="S156" s="91">
        <v>0</v>
      </c>
      <c r="T156" s="91">
        <v>0</v>
      </c>
      <c r="U156" s="91">
        <v>0</v>
      </c>
      <c r="V156" s="85">
        <f t="shared" si="11"/>
        <v>0</v>
      </c>
      <c r="W156" s="91">
        <v>0</v>
      </c>
      <c r="X156" s="85">
        <f t="shared" si="10"/>
        <v>0</v>
      </c>
      <c r="Y156" s="94" t="s">
        <v>778</v>
      </c>
    </row>
    <row r="157" spans="1:25" ht="14.25" customHeight="1" x14ac:dyDescent="0.3">
      <c r="A157" t="s">
        <v>504</v>
      </c>
      <c r="B157" s="66" t="s">
        <v>505</v>
      </c>
      <c r="C157" s="66" t="s">
        <v>504</v>
      </c>
      <c r="D157" s="66" t="s">
        <v>505</v>
      </c>
      <c r="E157" t="s">
        <v>236</v>
      </c>
      <c r="F157" s="91">
        <v>0</v>
      </c>
      <c r="G157" s="91">
        <v>0</v>
      </c>
      <c r="H157" s="91">
        <v>0</v>
      </c>
      <c r="I157" s="91">
        <v>0</v>
      </c>
      <c r="J157" s="91">
        <v>0</v>
      </c>
      <c r="K157" s="91">
        <v>0</v>
      </c>
      <c r="L157" s="85">
        <f t="shared" si="8"/>
        <v>0</v>
      </c>
      <c r="M157" s="91">
        <v>0</v>
      </c>
      <c r="N157" s="85">
        <f t="shared" si="9"/>
        <v>0</v>
      </c>
      <c r="O157" s="94" t="s">
        <v>778</v>
      </c>
      <c r="P157" s="91">
        <v>10</v>
      </c>
      <c r="Q157" s="91">
        <v>54</v>
      </c>
      <c r="R157" s="91">
        <v>0</v>
      </c>
      <c r="S157" s="91">
        <v>0</v>
      </c>
      <c r="T157" s="91">
        <v>0</v>
      </c>
      <c r="U157" s="91">
        <v>0</v>
      </c>
      <c r="V157" s="85">
        <f t="shared" si="11"/>
        <v>64</v>
      </c>
      <c r="W157" s="91">
        <v>0</v>
      </c>
      <c r="X157" s="85">
        <f t="shared" si="10"/>
        <v>64</v>
      </c>
      <c r="Y157" s="94" t="s">
        <v>778</v>
      </c>
    </row>
    <row r="158" spans="1:25" ht="14.25" customHeight="1" x14ac:dyDescent="0.3">
      <c r="A158" t="s">
        <v>506</v>
      </c>
      <c r="B158" s="66" t="s">
        <v>507</v>
      </c>
      <c r="C158" s="66" t="s">
        <v>506</v>
      </c>
      <c r="D158" s="66" t="s">
        <v>507</v>
      </c>
      <c r="E158" t="s">
        <v>227</v>
      </c>
      <c r="F158" s="91">
        <v>0</v>
      </c>
      <c r="G158" s="91">
        <v>0</v>
      </c>
      <c r="H158" s="91">
        <v>0</v>
      </c>
      <c r="I158" s="91">
        <v>0</v>
      </c>
      <c r="J158" s="91">
        <v>0</v>
      </c>
      <c r="K158" s="91">
        <v>0</v>
      </c>
      <c r="L158" s="85">
        <f t="shared" si="8"/>
        <v>0</v>
      </c>
      <c r="M158" s="91">
        <v>0</v>
      </c>
      <c r="N158" s="85">
        <f t="shared" si="9"/>
        <v>0</v>
      </c>
      <c r="O158" s="94" t="s">
        <v>778</v>
      </c>
      <c r="P158" s="91">
        <v>34</v>
      </c>
      <c r="Q158" s="91">
        <v>0</v>
      </c>
      <c r="R158" s="91">
        <v>0</v>
      </c>
      <c r="S158" s="91">
        <v>0</v>
      </c>
      <c r="T158" s="91">
        <v>30</v>
      </c>
      <c r="U158" s="91">
        <v>1</v>
      </c>
      <c r="V158" s="85">
        <f t="shared" si="11"/>
        <v>65</v>
      </c>
      <c r="W158" s="91">
        <v>19</v>
      </c>
      <c r="X158" s="85">
        <f t="shared" si="10"/>
        <v>84</v>
      </c>
      <c r="Y158" s="94" t="s">
        <v>778</v>
      </c>
    </row>
    <row r="159" spans="1:25" ht="14.25" customHeight="1" x14ac:dyDescent="0.3">
      <c r="A159" t="s">
        <v>508</v>
      </c>
      <c r="B159" s="66" t="s">
        <v>509</v>
      </c>
      <c r="C159" s="66" t="s">
        <v>508</v>
      </c>
      <c r="D159" s="66" t="s">
        <v>509</v>
      </c>
      <c r="E159" t="s">
        <v>239</v>
      </c>
      <c r="F159" s="91">
        <v>89</v>
      </c>
      <c r="G159" s="91">
        <v>0</v>
      </c>
      <c r="H159" s="91">
        <v>0</v>
      </c>
      <c r="I159" s="91">
        <v>5</v>
      </c>
      <c r="J159" s="91">
        <v>13</v>
      </c>
      <c r="K159" s="91">
        <v>0</v>
      </c>
      <c r="L159" s="85">
        <f t="shared" si="8"/>
        <v>107</v>
      </c>
      <c r="M159" s="91">
        <v>0</v>
      </c>
      <c r="N159" s="85">
        <f t="shared" si="9"/>
        <v>107</v>
      </c>
      <c r="O159" s="94" t="s">
        <v>57</v>
      </c>
      <c r="P159" s="91">
        <v>21</v>
      </c>
      <c r="Q159" s="91">
        <v>0</v>
      </c>
      <c r="R159" s="91">
        <v>0</v>
      </c>
      <c r="S159" s="91">
        <v>4</v>
      </c>
      <c r="T159" s="91">
        <v>20</v>
      </c>
      <c r="U159" s="91">
        <v>0</v>
      </c>
      <c r="V159" s="85">
        <f t="shared" si="11"/>
        <v>45</v>
      </c>
      <c r="W159" s="91">
        <v>5</v>
      </c>
      <c r="X159" s="85">
        <f t="shared" si="10"/>
        <v>50</v>
      </c>
      <c r="Y159" s="94" t="s">
        <v>57</v>
      </c>
    </row>
    <row r="160" spans="1:25" ht="14.25" customHeight="1" x14ac:dyDescent="0.3">
      <c r="A160" t="s">
        <v>510</v>
      </c>
      <c r="B160" t="s">
        <v>511</v>
      </c>
      <c r="C160" s="66" t="s">
        <v>510</v>
      </c>
      <c r="D160" s="66" t="s">
        <v>511</v>
      </c>
      <c r="E160" t="s">
        <v>236</v>
      </c>
      <c r="F160" s="91">
        <v>6</v>
      </c>
      <c r="G160" s="91">
        <v>0</v>
      </c>
      <c r="H160" s="91">
        <v>0</v>
      </c>
      <c r="I160" s="91">
        <v>0</v>
      </c>
      <c r="J160" s="91">
        <v>0</v>
      </c>
      <c r="K160" s="91">
        <v>0</v>
      </c>
      <c r="L160" s="85">
        <f t="shared" si="8"/>
        <v>6</v>
      </c>
      <c r="M160" s="91">
        <v>0</v>
      </c>
      <c r="N160" s="85">
        <f t="shared" si="9"/>
        <v>6</v>
      </c>
      <c r="O160" s="94" t="s">
        <v>778</v>
      </c>
      <c r="P160" s="91">
        <v>15</v>
      </c>
      <c r="Q160" s="91">
        <v>0</v>
      </c>
      <c r="R160" s="91">
        <v>0</v>
      </c>
      <c r="S160" s="91">
        <v>0</v>
      </c>
      <c r="T160" s="91">
        <v>0</v>
      </c>
      <c r="U160" s="91">
        <v>0</v>
      </c>
      <c r="V160" s="85">
        <f t="shared" si="11"/>
        <v>15</v>
      </c>
      <c r="W160" s="91">
        <v>0</v>
      </c>
      <c r="X160" s="85">
        <f t="shared" si="10"/>
        <v>15</v>
      </c>
      <c r="Y160" s="94" t="s">
        <v>778</v>
      </c>
    </row>
    <row r="161" spans="1:25" ht="14.25" customHeight="1" x14ac:dyDescent="0.3">
      <c r="A161" t="s">
        <v>512</v>
      </c>
      <c r="B161" s="66" t="s">
        <v>513</v>
      </c>
      <c r="C161" s="66" t="s">
        <v>512</v>
      </c>
      <c r="D161" s="66" t="s">
        <v>513</v>
      </c>
      <c r="E161" t="s">
        <v>227</v>
      </c>
      <c r="F161" s="91">
        <v>0</v>
      </c>
      <c r="G161" s="91">
        <v>0</v>
      </c>
      <c r="H161" s="91">
        <v>0</v>
      </c>
      <c r="I161" s="91">
        <v>0</v>
      </c>
      <c r="J161" s="91">
        <v>45</v>
      </c>
      <c r="K161" s="91">
        <v>200</v>
      </c>
      <c r="L161" s="85">
        <f t="shared" si="8"/>
        <v>245</v>
      </c>
      <c r="M161" s="91">
        <v>0</v>
      </c>
      <c r="N161" s="85">
        <f t="shared" si="9"/>
        <v>245</v>
      </c>
      <c r="O161" s="94" t="s">
        <v>778</v>
      </c>
      <c r="P161" s="91">
        <v>44</v>
      </c>
      <c r="Q161" s="91">
        <v>10</v>
      </c>
      <c r="R161" s="91">
        <v>0</v>
      </c>
      <c r="S161" s="91">
        <v>0</v>
      </c>
      <c r="T161" s="91">
        <v>97</v>
      </c>
      <c r="U161" s="91">
        <v>15</v>
      </c>
      <c r="V161" s="85">
        <f t="shared" si="11"/>
        <v>166</v>
      </c>
      <c r="W161" s="91">
        <v>87</v>
      </c>
      <c r="X161" s="85">
        <f t="shared" si="10"/>
        <v>253</v>
      </c>
      <c r="Y161" s="94" t="s">
        <v>778</v>
      </c>
    </row>
    <row r="162" spans="1:25" ht="14.25" customHeight="1" x14ac:dyDescent="0.3">
      <c r="A162" t="s">
        <v>514</v>
      </c>
      <c r="B162" s="66" t="s">
        <v>515</v>
      </c>
      <c r="C162" s="66" t="s">
        <v>514</v>
      </c>
      <c r="D162" s="66" t="s">
        <v>515</v>
      </c>
      <c r="E162" t="s">
        <v>248</v>
      </c>
      <c r="F162" s="91">
        <v>0</v>
      </c>
      <c r="G162" s="91">
        <v>13</v>
      </c>
      <c r="H162" s="91">
        <v>0</v>
      </c>
      <c r="I162" s="91">
        <v>0</v>
      </c>
      <c r="J162" s="91">
        <v>3</v>
      </c>
      <c r="K162" s="91">
        <v>65</v>
      </c>
      <c r="L162" s="85">
        <f t="shared" si="8"/>
        <v>81</v>
      </c>
      <c r="M162" s="91">
        <v>108</v>
      </c>
      <c r="N162" s="85">
        <f t="shared" si="9"/>
        <v>189</v>
      </c>
      <c r="O162" s="94" t="s">
        <v>778</v>
      </c>
      <c r="P162" s="91">
        <v>4</v>
      </c>
      <c r="Q162" s="91">
        <v>58</v>
      </c>
      <c r="R162" s="91">
        <v>0</v>
      </c>
      <c r="S162" s="91">
        <v>1</v>
      </c>
      <c r="T162" s="91">
        <v>12</v>
      </c>
      <c r="U162" s="91">
        <v>10</v>
      </c>
      <c r="V162" s="85">
        <f t="shared" si="11"/>
        <v>85</v>
      </c>
      <c r="W162" s="91">
        <v>61</v>
      </c>
      <c r="X162" s="85">
        <f t="shared" si="10"/>
        <v>146</v>
      </c>
      <c r="Y162" s="94" t="s">
        <v>57</v>
      </c>
    </row>
    <row r="163" spans="1:25" ht="14.25" customHeight="1" x14ac:dyDescent="0.3">
      <c r="A163" t="s">
        <v>516</v>
      </c>
      <c r="B163" s="66" t="s">
        <v>517</v>
      </c>
      <c r="C163" s="66" t="s">
        <v>516</v>
      </c>
      <c r="D163" s="66" t="s">
        <v>517</v>
      </c>
      <c r="E163" t="s">
        <v>343</v>
      </c>
      <c r="F163" s="91">
        <v>21</v>
      </c>
      <c r="G163" s="91">
        <v>0</v>
      </c>
      <c r="H163" s="91">
        <v>0</v>
      </c>
      <c r="I163" s="91">
        <v>0</v>
      </c>
      <c r="J163" s="91">
        <v>0</v>
      </c>
      <c r="K163" s="91">
        <v>88</v>
      </c>
      <c r="L163" s="85">
        <f t="shared" si="8"/>
        <v>109</v>
      </c>
      <c r="M163" s="91">
        <v>0</v>
      </c>
      <c r="N163" s="85">
        <f t="shared" si="9"/>
        <v>109</v>
      </c>
      <c r="O163" s="94" t="s">
        <v>778</v>
      </c>
      <c r="P163" s="91">
        <v>53</v>
      </c>
      <c r="Q163" s="91">
        <v>0</v>
      </c>
      <c r="R163" s="91">
        <v>0</v>
      </c>
      <c r="S163" s="91">
        <v>0</v>
      </c>
      <c r="T163" s="91">
        <v>27</v>
      </c>
      <c r="U163" s="91">
        <v>0</v>
      </c>
      <c r="V163" s="85">
        <f t="shared" si="11"/>
        <v>80</v>
      </c>
      <c r="W163" s="91">
        <v>50</v>
      </c>
      <c r="X163" s="85">
        <f t="shared" si="10"/>
        <v>130</v>
      </c>
      <c r="Y163" s="94" t="s">
        <v>778</v>
      </c>
    </row>
    <row r="164" spans="1:25" ht="14.25" customHeight="1" x14ac:dyDescent="0.3">
      <c r="A164" t="s">
        <v>518</v>
      </c>
      <c r="B164" t="s">
        <v>519</v>
      </c>
      <c r="C164" s="66" t="s">
        <v>518</v>
      </c>
      <c r="D164" s="66" t="s">
        <v>519</v>
      </c>
      <c r="E164" t="s">
        <v>253</v>
      </c>
      <c r="F164" s="91">
        <v>0</v>
      </c>
      <c r="G164" s="91">
        <v>0</v>
      </c>
      <c r="H164" s="91">
        <v>0</v>
      </c>
      <c r="I164" s="91">
        <v>0</v>
      </c>
      <c r="J164" s="91">
        <v>0</v>
      </c>
      <c r="K164" s="91">
        <v>0</v>
      </c>
      <c r="L164" s="85">
        <f t="shared" si="8"/>
        <v>0</v>
      </c>
      <c r="M164" s="91">
        <v>0</v>
      </c>
      <c r="N164" s="85">
        <f t="shared" si="9"/>
        <v>0</v>
      </c>
      <c r="O164" s="94" t="s">
        <v>778</v>
      </c>
      <c r="P164" s="91">
        <v>18</v>
      </c>
      <c r="Q164" s="91">
        <v>0</v>
      </c>
      <c r="R164" s="91">
        <v>0</v>
      </c>
      <c r="S164" s="91">
        <v>0</v>
      </c>
      <c r="T164" s="91">
        <v>0</v>
      </c>
      <c r="U164" s="91">
        <v>0</v>
      </c>
      <c r="V164" s="85">
        <f t="shared" si="11"/>
        <v>18</v>
      </c>
      <c r="W164" s="91">
        <v>0</v>
      </c>
      <c r="X164" s="85">
        <f t="shared" si="10"/>
        <v>18</v>
      </c>
      <c r="Y164" s="94" t="s">
        <v>778</v>
      </c>
    </row>
    <row r="165" spans="1:25" ht="14.25" customHeight="1" x14ac:dyDescent="0.3">
      <c r="A165" t="s">
        <v>520</v>
      </c>
      <c r="B165" s="66" t="s">
        <v>521</v>
      </c>
      <c r="C165" s="66" t="s">
        <v>520</v>
      </c>
      <c r="D165" s="66" t="s">
        <v>521</v>
      </c>
      <c r="E165" t="s">
        <v>227</v>
      </c>
      <c r="F165" s="91">
        <v>0</v>
      </c>
      <c r="G165" s="91">
        <v>0</v>
      </c>
      <c r="H165" s="91">
        <v>0</v>
      </c>
      <c r="I165" s="91">
        <v>0</v>
      </c>
      <c r="J165" s="91">
        <v>0</v>
      </c>
      <c r="K165" s="91">
        <v>226</v>
      </c>
      <c r="L165" s="85">
        <f t="shared" si="8"/>
        <v>226</v>
      </c>
      <c r="M165" s="91">
        <v>0</v>
      </c>
      <c r="N165" s="85">
        <f t="shared" si="9"/>
        <v>226</v>
      </c>
      <c r="O165" s="94" t="s">
        <v>778</v>
      </c>
      <c r="P165" s="91">
        <v>3</v>
      </c>
      <c r="Q165" s="91">
        <v>0</v>
      </c>
      <c r="R165" s="91">
        <v>10</v>
      </c>
      <c r="S165" s="91">
        <v>0</v>
      </c>
      <c r="T165" s="91">
        <v>0</v>
      </c>
      <c r="U165" s="91">
        <v>3</v>
      </c>
      <c r="V165" s="85">
        <f t="shared" si="11"/>
        <v>16</v>
      </c>
      <c r="W165" s="91">
        <v>9</v>
      </c>
      <c r="X165" s="85">
        <f t="shared" si="10"/>
        <v>25</v>
      </c>
      <c r="Y165" s="94" t="s">
        <v>778</v>
      </c>
    </row>
    <row r="166" spans="1:25" ht="14.25" customHeight="1" x14ac:dyDescent="0.3">
      <c r="A166" t="s">
        <v>524</v>
      </c>
      <c r="B166" s="66" t="s">
        <v>525</v>
      </c>
      <c r="C166" s="66" t="s">
        <v>524</v>
      </c>
      <c r="D166" s="66" t="s">
        <v>525</v>
      </c>
      <c r="E166" t="s">
        <v>343</v>
      </c>
      <c r="F166" s="91">
        <v>6</v>
      </c>
      <c r="G166" s="91">
        <v>0</v>
      </c>
      <c r="H166" s="91">
        <v>0</v>
      </c>
      <c r="I166" s="91">
        <v>0</v>
      </c>
      <c r="J166" s="91">
        <v>4</v>
      </c>
      <c r="K166" s="91">
        <v>110</v>
      </c>
      <c r="L166" s="85">
        <f t="shared" si="8"/>
        <v>120</v>
      </c>
      <c r="M166" s="91">
        <v>32</v>
      </c>
      <c r="N166" s="85">
        <f t="shared" si="9"/>
        <v>152</v>
      </c>
      <c r="O166" s="94" t="s">
        <v>778</v>
      </c>
      <c r="P166" s="91">
        <v>5</v>
      </c>
      <c r="Q166" s="91">
        <v>0</v>
      </c>
      <c r="R166" s="91">
        <v>0</v>
      </c>
      <c r="S166" s="91">
        <v>0</v>
      </c>
      <c r="T166" s="91">
        <v>4</v>
      </c>
      <c r="U166" s="91">
        <v>0</v>
      </c>
      <c r="V166" s="85">
        <f t="shared" si="11"/>
        <v>9</v>
      </c>
      <c r="W166" s="91">
        <v>151</v>
      </c>
      <c r="X166" s="85">
        <f t="shared" si="10"/>
        <v>160</v>
      </c>
      <c r="Y166" s="94" t="s">
        <v>778</v>
      </c>
    </row>
    <row r="167" spans="1:25" ht="14.25" customHeight="1" x14ac:dyDescent="0.3">
      <c r="A167" t="s">
        <v>526</v>
      </c>
      <c r="B167" s="66" t="s">
        <v>527</v>
      </c>
      <c r="C167" s="66" t="s">
        <v>526</v>
      </c>
      <c r="D167" s="66" t="s">
        <v>527</v>
      </c>
      <c r="E167" t="s">
        <v>236</v>
      </c>
      <c r="F167" s="91">
        <v>0</v>
      </c>
      <c r="G167" s="91">
        <v>0</v>
      </c>
      <c r="H167" s="91">
        <v>0</v>
      </c>
      <c r="I167" s="91">
        <v>0</v>
      </c>
      <c r="J167" s="91">
        <v>0</v>
      </c>
      <c r="K167" s="91">
        <v>0</v>
      </c>
      <c r="L167" s="85">
        <f t="shared" si="8"/>
        <v>0</v>
      </c>
      <c r="M167" s="91">
        <v>0</v>
      </c>
      <c r="N167" s="85">
        <f t="shared" si="9"/>
        <v>0</v>
      </c>
      <c r="O167" s="94" t="s">
        <v>778</v>
      </c>
      <c r="P167" s="91">
        <v>0</v>
      </c>
      <c r="Q167" s="91">
        <v>0</v>
      </c>
      <c r="R167" s="91">
        <v>0</v>
      </c>
      <c r="S167" s="91">
        <v>0</v>
      </c>
      <c r="T167" s="91">
        <v>48</v>
      </c>
      <c r="U167" s="91">
        <v>0</v>
      </c>
      <c r="V167" s="85">
        <f t="shared" si="11"/>
        <v>48</v>
      </c>
      <c r="W167" s="91">
        <v>6</v>
      </c>
      <c r="X167" s="85">
        <f t="shared" si="10"/>
        <v>54</v>
      </c>
      <c r="Y167" s="94" t="s">
        <v>778</v>
      </c>
    </row>
    <row r="168" spans="1:25" ht="14.25" customHeight="1" x14ac:dyDescent="0.3">
      <c r="A168" t="s">
        <v>528</v>
      </c>
      <c r="B168" s="66" t="s">
        <v>529</v>
      </c>
      <c r="C168" s="66" t="s">
        <v>528</v>
      </c>
      <c r="D168" s="66" t="s">
        <v>529</v>
      </c>
      <c r="E168" t="s">
        <v>227</v>
      </c>
      <c r="F168" s="91">
        <v>0</v>
      </c>
      <c r="G168" s="91">
        <v>6</v>
      </c>
      <c r="H168" s="91">
        <v>0</v>
      </c>
      <c r="I168" s="91">
        <v>0</v>
      </c>
      <c r="J168" s="91">
        <v>0</v>
      </c>
      <c r="K168" s="91">
        <v>82</v>
      </c>
      <c r="L168" s="85">
        <f t="shared" si="8"/>
        <v>88</v>
      </c>
      <c r="M168" s="91">
        <v>2</v>
      </c>
      <c r="N168" s="85">
        <f t="shared" si="9"/>
        <v>90</v>
      </c>
      <c r="O168" s="94" t="s">
        <v>778</v>
      </c>
      <c r="P168" s="91">
        <v>50</v>
      </c>
      <c r="Q168" s="91">
        <v>0</v>
      </c>
      <c r="R168" s="91">
        <v>0</v>
      </c>
      <c r="S168" s="91">
        <v>0</v>
      </c>
      <c r="T168" s="91">
        <v>0</v>
      </c>
      <c r="U168" s="91">
        <v>0</v>
      </c>
      <c r="V168" s="85">
        <f t="shared" si="11"/>
        <v>50</v>
      </c>
      <c r="W168" s="91">
        <v>1</v>
      </c>
      <c r="X168" s="85">
        <f t="shared" si="10"/>
        <v>51</v>
      </c>
      <c r="Y168" s="94" t="s">
        <v>778</v>
      </c>
    </row>
    <row r="169" spans="1:25" ht="14.25" customHeight="1" x14ac:dyDescent="0.3">
      <c r="A169" t="s">
        <v>530</v>
      </c>
      <c r="B169" s="66" t="s">
        <v>531</v>
      </c>
      <c r="C169" s="66" t="s">
        <v>530</v>
      </c>
      <c r="D169" s="66" t="s">
        <v>531</v>
      </c>
      <c r="E169" t="s">
        <v>253</v>
      </c>
      <c r="F169" s="91">
        <v>62</v>
      </c>
      <c r="G169" s="91">
        <v>0</v>
      </c>
      <c r="H169" s="91">
        <v>0</v>
      </c>
      <c r="I169" s="91">
        <v>0</v>
      </c>
      <c r="J169" s="91">
        <v>0</v>
      </c>
      <c r="K169" s="91">
        <v>0</v>
      </c>
      <c r="L169" s="85">
        <f t="shared" si="8"/>
        <v>62</v>
      </c>
      <c r="M169" s="91">
        <v>0</v>
      </c>
      <c r="N169" s="85">
        <f t="shared" si="9"/>
        <v>62</v>
      </c>
      <c r="O169" s="94" t="s">
        <v>778</v>
      </c>
      <c r="P169" s="91">
        <v>86</v>
      </c>
      <c r="Q169" s="91">
        <v>0</v>
      </c>
      <c r="R169" s="91">
        <v>0</v>
      </c>
      <c r="S169" s="91">
        <v>0</v>
      </c>
      <c r="T169" s="91">
        <v>8</v>
      </c>
      <c r="U169" s="91">
        <v>30</v>
      </c>
      <c r="V169" s="85">
        <f t="shared" si="11"/>
        <v>124</v>
      </c>
      <c r="W169" s="91">
        <v>43</v>
      </c>
      <c r="X169" s="85">
        <f t="shared" si="10"/>
        <v>167</v>
      </c>
      <c r="Y169" s="94" t="s">
        <v>778</v>
      </c>
    </row>
    <row r="170" spans="1:25" ht="14.25" customHeight="1" x14ac:dyDescent="0.3">
      <c r="A170" t="s">
        <v>532</v>
      </c>
      <c r="B170" t="s">
        <v>533</v>
      </c>
      <c r="C170" s="66" t="s">
        <v>532</v>
      </c>
      <c r="D170" s="66" t="s">
        <v>533</v>
      </c>
      <c r="E170" t="s">
        <v>258</v>
      </c>
      <c r="F170" s="91">
        <v>105</v>
      </c>
      <c r="G170" s="91">
        <v>0</v>
      </c>
      <c r="H170" s="91">
        <v>0</v>
      </c>
      <c r="I170" s="91">
        <v>0</v>
      </c>
      <c r="J170" s="91">
        <v>41</v>
      </c>
      <c r="K170" s="91">
        <v>2</v>
      </c>
      <c r="L170" s="85">
        <f t="shared" si="8"/>
        <v>148</v>
      </c>
      <c r="M170" s="91">
        <v>0</v>
      </c>
      <c r="N170" s="85">
        <f t="shared" si="9"/>
        <v>148</v>
      </c>
      <c r="O170" s="94" t="s">
        <v>778</v>
      </c>
      <c r="P170" s="91">
        <v>140</v>
      </c>
      <c r="Q170" s="91">
        <v>0</v>
      </c>
      <c r="R170" s="91">
        <v>0</v>
      </c>
      <c r="S170" s="91">
        <v>0</v>
      </c>
      <c r="T170" s="91">
        <v>14</v>
      </c>
      <c r="U170" s="91">
        <v>0</v>
      </c>
      <c r="V170" s="85">
        <f t="shared" si="11"/>
        <v>154</v>
      </c>
      <c r="W170" s="91">
        <v>0</v>
      </c>
      <c r="X170" s="85">
        <f t="shared" si="10"/>
        <v>154</v>
      </c>
      <c r="Y170" s="94" t="s">
        <v>778</v>
      </c>
    </row>
    <row r="171" spans="1:25" ht="14.25" customHeight="1" x14ac:dyDescent="0.3">
      <c r="A171" t="s">
        <v>534</v>
      </c>
      <c r="B171" s="66" t="s">
        <v>535</v>
      </c>
      <c r="C171" s="66" t="s">
        <v>534</v>
      </c>
      <c r="D171" s="66" t="s">
        <v>535</v>
      </c>
      <c r="E171" t="s">
        <v>224</v>
      </c>
      <c r="F171" s="91">
        <v>0</v>
      </c>
      <c r="G171" s="91">
        <v>2</v>
      </c>
      <c r="H171" s="91">
        <v>0</v>
      </c>
      <c r="I171" s="91">
        <v>0</v>
      </c>
      <c r="J171" s="91">
        <v>0</v>
      </c>
      <c r="K171" s="91">
        <v>96</v>
      </c>
      <c r="L171" s="85">
        <f t="shared" si="8"/>
        <v>98</v>
      </c>
      <c r="M171" s="91">
        <v>0</v>
      </c>
      <c r="N171" s="85">
        <f t="shared" si="9"/>
        <v>98</v>
      </c>
      <c r="O171" s="94" t="s">
        <v>778</v>
      </c>
      <c r="P171" s="91">
        <v>0</v>
      </c>
      <c r="Q171" s="91">
        <v>50</v>
      </c>
      <c r="R171" s="91">
        <v>0</v>
      </c>
      <c r="S171" s="91">
        <v>0</v>
      </c>
      <c r="T171" s="91">
        <v>52</v>
      </c>
      <c r="U171" s="91">
        <v>0</v>
      </c>
      <c r="V171" s="85">
        <f t="shared" si="11"/>
        <v>102</v>
      </c>
      <c r="W171" s="91">
        <v>9</v>
      </c>
      <c r="X171" s="85">
        <f t="shared" si="10"/>
        <v>111</v>
      </c>
      <c r="Y171" s="94" t="s">
        <v>778</v>
      </c>
    </row>
    <row r="172" spans="1:25" ht="14.25" customHeight="1" x14ac:dyDescent="0.3">
      <c r="A172" t="s">
        <v>536</v>
      </c>
      <c r="B172" s="66" t="s">
        <v>537</v>
      </c>
      <c r="C172" s="66" t="s">
        <v>536</v>
      </c>
      <c r="D172" t="s">
        <v>537</v>
      </c>
      <c r="E172" t="s">
        <v>258</v>
      </c>
      <c r="F172" s="91">
        <v>1</v>
      </c>
      <c r="G172" s="91">
        <v>0</v>
      </c>
      <c r="H172" s="91">
        <v>0</v>
      </c>
      <c r="I172" s="91">
        <v>0</v>
      </c>
      <c r="J172" s="91">
        <v>0</v>
      </c>
      <c r="K172" s="91">
        <v>0</v>
      </c>
      <c r="L172" s="85">
        <f t="shared" si="8"/>
        <v>1</v>
      </c>
      <c r="M172" s="91">
        <v>0</v>
      </c>
      <c r="N172" s="85">
        <f t="shared" si="9"/>
        <v>1</v>
      </c>
      <c r="O172" s="94" t="s">
        <v>778</v>
      </c>
      <c r="P172" s="91">
        <v>1</v>
      </c>
      <c r="Q172" s="91">
        <v>0</v>
      </c>
      <c r="R172" s="91">
        <v>0</v>
      </c>
      <c r="S172" s="91">
        <v>0</v>
      </c>
      <c r="T172" s="91">
        <v>0</v>
      </c>
      <c r="U172" s="91">
        <v>0</v>
      </c>
      <c r="V172" s="85">
        <f t="shared" si="11"/>
        <v>1</v>
      </c>
      <c r="W172" s="91">
        <v>0</v>
      </c>
      <c r="X172" s="85">
        <f t="shared" si="10"/>
        <v>1</v>
      </c>
      <c r="Y172" s="94" t="s">
        <v>778</v>
      </c>
    </row>
    <row r="173" spans="1:25" ht="14.25" customHeight="1" x14ac:dyDescent="0.3">
      <c r="A173" t="s">
        <v>538</v>
      </c>
      <c r="B173" s="66" t="s">
        <v>539</v>
      </c>
      <c r="C173" s="66" t="s">
        <v>538</v>
      </c>
      <c r="D173" s="66" t="s">
        <v>539</v>
      </c>
      <c r="E173" t="s">
        <v>236</v>
      </c>
      <c r="F173" s="91">
        <v>0</v>
      </c>
      <c r="G173" s="91">
        <v>0</v>
      </c>
      <c r="H173" s="91">
        <v>0</v>
      </c>
      <c r="I173" s="91">
        <v>0</v>
      </c>
      <c r="J173" s="91">
        <v>112</v>
      </c>
      <c r="K173" s="91">
        <v>35</v>
      </c>
      <c r="L173" s="85">
        <f t="shared" si="8"/>
        <v>147</v>
      </c>
      <c r="M173" s="91">
        <v>54</v>
      </c>
      <c r="N173" s="85">
        <f t="shared" si="9"/>
        <v>201</v>
      </c>
      <c r="O173" s="94" t="s">
        <v>778</v>
      </c>
      <c r="P173" s="91">
        <v>16</v>
      </c>
      <c r="Q173" s="91">
        <v>0</v>
      </c>
      <c r="R173" s="91">
        <v>0</v>
      </c>
      <c r="S173" s="91">
        <v>0</v>
      </c>
      <c r="T173" s="91">
        <v>5</v>
      </c>
      <c r="U173" s="91">
        <v>0</v>
      </c>
      <c r="V173" s="85">
        <f t="shared" si="11"/>
        <v>21</v>
      </c>
      <c r="W173" s="91">
        <v>89</v>
      </c>
      <c r="X173" s="85">
        <f t="shared" si="10"/>
        <v>110</v>
      </c>
      <c r="Y173" s="94" t="s">
        <v>778</v>
      </c>
    </row>
    <row r="174" spans="1:25" ht="14.25" customHeight="1" x14ac:dyDescent="0.3">
      <c r="A174" t="s">
        <v>540</v>
      </c>
      <c r="B174" s="66" t="s">
        <v>541</v>
      </c>
      <c r="C174" s="66" t="s">
        <v>540</v>
      </c>
      <c r="D174" s="66" t="s">
        <v>541</v>
      </c>
      <c r="E174" t="s">
        <v>248</v>
      </c>
      <c r="F174" s="91">
        <v>11</v>
      </c>
      <c r="G174" s="91">
        <v>0</v>
      </c>
      <c r="H174" s="91">
        <v>0</v>
      </c>
      <c r="I174" s="91">
        <v>0</v>
      </c>
      <c r="J174" s="91">
        <v>0</v>
      </c>
      <c r="K174" s="91">
        <v>24</v>
      </c>
      <c r="L174" s="85">
        <f t="shared" si="8"/>
        <v>35</v>
      </c>
      <c r="M174" s="91">
        <v>0</v>
      </c>
      <c r="N174" s="85">
        <f t="shared" si="9"/>
        <v>35</v>
      </c>
      <c r="O174" s="94" t="s">
        <v>778</v>
      </c>
      <c r="P174" s="91">
        <v>1</v>
      </c>
      <c r="Q174" s="91">
        <v>39</v>
      </c>
      <c r="R174" s="91">
        <v>0</v>
      </c>
      <c r="S174" s="91">
        <v>0</v>
      </c>
      <c r="T174" s="91">
        <v>42</v>
      </c>
      <c r="U174" s="91">
        <v>0</v>
      </c>
      <c r="V174" s="85">
        <f t="shared" si="11"/>
        <v>82</v>
      </c>
      <c r="W174" s="91">
        <v>0</v>
      </c>
      <c r="X174" s="85">
        <f t="shared" si="10"/>
        <v>82</v>
      </c>
      <c r="Y174" s="94" t="s">
        <v>778</v>
      </c>
    </row>
    <row r="175" spans="1:25" ht="14.25" customHeight="1" x14ac:dyDescent="0.3">
      <c r="A175" t="s">
        <v>542</v>
      </c>
      <c r="B175" t="s">
        <v>543</v>
      </c>
      <c r="C175" s="66" t="s">
        <v>542</v>
      </c>
      <c r="D175" s="66" t="s">
        <v>543</v>
      </c>
      <c r="E175" t="s">
        <v>224</v>
      </c>
      <c r="F175" s="91">
        <v>0</v>
      </c>
      <c r="G175" s="91">
        <v>0</v>
      </c>
      <c r="H175" s="91">
        <v>0</v>
      </c>
      <c r="I175" s="91">
        <v>0</v>
      </c>
      <c r="J175" s="91">
        <v>0</v>
      </c>
      <c r="K175" s="91">
        <v>0</v>
      </c>
      <c r="L175" s="85">
        <f t="shared" si="8"/>
        <v>0</v>
      </c>
      <c r="M175" s="91">
        <v>0</v>
      </c>
      <c r="N175" s="85">
        <f t="shared" si="9"/>
        <v>0</v>
      </c>
      <c r="O175" s="94" t="s">
        <v>778</v>
      </c>
      <c r="P175" s="91">
        <v>44</v>
      </c>
      <c r="Q175" s="91">
        <v>0</v>
      </c>
      <c r="R175" s="91">
        <v>0</v>
      </c>
      <c r="S175" s="91">
        <v>0</v>
      </c>
      <c r="T175" s="91">
        <v>0</v>
      </c>
      <c r="U175" s="91">
        <v>0</v>
      </c>
      <c r="V175" s="85">
        <f t="shared" si="11"/>
        <v>44</v>
      </c>
      <c r="W175" s="91">
        <v>0</v>
      </c>
      <c r="X175" s="85">
        <f t="shared" si="10"/>
        <v>44</v>
      </c>
      <c r="Y175" s="94" t="s">
        <v>778</v>
      </c>
    </row>
    <row r="176" spans="1:25" ht="14.25" customHeight="1" x14ac:dyDescent="0.3">
      <c r="A176" t="s">
        <v>544</v>
      </c>
      <c r="B176" s="66" t="s">
        <v>545</v>
      </c>
      <c r="C176" s="66" t="s">
        <v>544</v>
      </c>
      <c r="D176" t="s">
        <v>545</v>
      </c>
      <c r="E176" t="s">
        <v>258</v>
      </c>
      <c r="F176" s="91">
        <v>36</v>
      </c>
      <c r="G176" s="91">
        <v>0</v>
      </c>
      <c r="H176" s="91">
        <v>0</v>
      </c>
      <c r="I176" s="91">
        <v>23</v>
      </c>
      <c r="J176" s="91">
        <v>72</v>
      </c>
      <c r="K176" s="91">
        <v>151</v>
      </c>
      <c r="L176" s="85">
        <f t="shared" si="8"/>
        <v>282</v>
      </c>
      <c r="M176" s="91">
        <v>74</v>
      </c>
      <c r="N176" s="85">
        <f t="shared" si="9"/>
        <v>356</v>
      </c>
      <c r="O176" s="94" t="s">
        <v>57</v>
      </c>
      <c r="P176" s="91">
        <v>219</v>
      </c>
      <c r="Q176" s="91">
        <v>51</v>
      </c>
      <c r="R176" s="91">
        <v>10</v>
      </c>
      <c r="S176" s="91">
        <v>0</v>
      </c>
      <c r="T176" s="91">
        <v>149</v>
      </c>
      <c r="U176" s="91">
        <v>0</v>
      </c>
      <c r="V176" s="85">
        <f t="shared" si="11"/>
        <v>429</v>
      </c>
      <c r="W176" s="91">
        <v>358</v>
      </c>
      <c r="X176" s="85">
        <f t="shared" si="10"/>
        <v>787</v>
      </c>
      <c r="Y176" s="94" t="s">
        <v>778</v>
      </c>
    </row>
    <row r="177" spans="1:25" ht="14.25" customHeight="1" x14ac:dyDescent="0.3">
      <c r="A177" t="s">
        <v>546</v>
      </c>
      <c r="B177" s="66" t="s">
        <v>547</v>
      </c>
      <c r="C177" s="66" t="s">
        <v>546</v>
      </c>
      <c r="D177" s="66" t="s">
        <v>547</v>
      </c>
      <c r="E177" t="s">
        <v>224</v>
      </c>
      <c r="F177" s="91">
        <v>42</v>
      </c>
      <c r="G177" s="91">
        <v>15</v>
      </c>
      <c r="H177" s="91">
        <v>0</v>
      </c>
      <c r="I177" s="91">
        <v>0</v>
      </c>
      <c r="J177" s="91">
        <v>0</v>
      </c>
      <c r="K177" s="91">
        <v>54</v>
      </c>
      <c r="L177" s="85">
        <f t="shared" si="8"/>
        <v>111</v>
      </c>
      <c r="M177" s="91">
        <v>0</v>
      </c>
      <c r="N177" s="85">
        <f t="shared" si="9"/>
        <v>111</v>
      </c>
      <c r="O177" s="94" t="s">
        <v>778</v>
      </c>
      <c r="P177" s="91">
        <v>42</v>
      </c>
      <c r="Q177" s="91">
        <v>5</v>
      </c>
      <c r="R177" s="91">
        <v>0</v>
      </c>
      <c r="S177" s="91">
        <v>0</v>
      </c>
      <c r="T177" s="91">
        <v>16</v>
      </c>
      <c r="U177" s="91">
        <v>0</v>
      </c>
      <c r="V177" s="85">
        <f t="shared" si="11"/>
        <v>63</v>
      </c>
      <c r="W177" s="91">
        <v>0</v>
      </c>
      <c r="X177" s="85">
        <f t="shared" si="10"/>
        <v>63</v>
      </c>
      <c r="Y177" s="94" t="s">
        <v>778</v>
      </c>
    </row>
    <row r="178" spans="1:25" ht="14.25" customHeight="1" x14ac:dyDescent="0.3">
      <c r="A178" t="s">
        <v>548</v>
      </c>
      <c r="B178" s="66" t="s">
        <v>549</v>
      </c>
      <c r="C178" s="66" t="s">
        <v>548</v>
      </c>
      <c r="D178" t="s">
        <v>549</v>
      </c>
      <c r="E178" t="s">
        <v>343</v>
      </c>
      <c r="F178" s="91">
        <v>185</v>
      </c>
      <c r="G178" s="91">
        <v>71</v>
      </c>
      <c r="H178" s="91">
        <v>0</v>
      </c>
      <c r="I178" s="91">
        <v>1</v>
      </c>
      <c r="J178" s="91">
        <v>14</v>
      </c>
      <c r="K178" s="91">
        <v>163</v>
      </c>
      <c r="L178" s="85">
        <f t="shared" si="8"/>
        <v>434</v>
      </c>
      <c r="M178" s="91">
        <v>0</v>
      </c>
      <c r="N178" s="85">
        <f t="shared" si="9"/>
        <v>434</v>
      </c>
      <c r="O178" s="94" t="s">
        <v>57</v>
      </c>
      <c r="P178" s="91">
        <v>126</v>
      </c>
      <c r="Q178" s="91">
        <v>0</v>
      </c>
      <c r="R178" s="91">
        <v>0</v>
      </c>
      <c r="S178" s="91">
        <v>2</v>
      </c>
      <c r="T178" s="91">
        <v>14</v>
      </c>
      <c r="U178" s="91">
        <v>10</v>
      </c>
      <c r="V178" s="85">
        <f t="shared" si="11"/>
        <v>152</v>
      </c>
      <c r="W178" s="91">
        <v>88</v>
      </c>
      <c r="X178" s="85">
        <f t="shared" si="10"/>
        <v>240</v>
      </c>
      <c r="Y178" s="94" t="s">
        <v>57</v>
      </c>
    </row>
    <row r="179" spans="1:25" ht="14.25" customHeight="1" x14ac:dyDescent="0.3">
      <c r="A179" t="s">
        <v>550</v>
      </c>
      <c r="B179" s="66" t="s">
        <v>551</v>
      </c>
      <c r="C179" s="66" t="s">
        <v>550</v>
      </c>
      <c r="D179" s="66" t="s">
        <v>551</v>
      </c>
      <c r="E179" t="s">
        <v>253</v>
      </c>
      <c r="F179" s="91">
        <v>0</v>
      </c>
      <c r="G179" s="91">
        <v>0</v>
      </c>
      <c r="H179" s="91">
        <v>0</v>
      </c>
      <c r="I179" s="91">
        <v>0</v>
      </c>
      <c r="J179" s="91">
        <v>0</v>
      </c>
      <c r="K179" s="91">
        <v>2</v>
      </c>
      <c r="L179" s="85">
        <f t="shared" si="8"/>
        <v>2</v>
      </c>
      <c r="M179" s="91">
        <v>0</v>
      </c>
      <c r="N179" s="85">
        <f t="shared" si="9"/>
        <v>2</v>
      </c>
      <c r="O179" s="94" t="s">
        <v>57</v>
      </c>
      <c r="P179" s="91">
        <v>0</v>
      </c>
      <c r="Q179" s="91">
        <v>0</v>
      </c>
      <c r="R179" s="91">
        <v>0</v>
      </c>
      <c r="S179" s="91">
        <v>0</v>
      </c>
      <c r="T179" s="91">
        <v>2</v>
      </c>
      <c r="U179" s="91">
        <v>0</v>
      </c>
      <c r="V179" s="85">
        <f t="shared" si="11"/>
        <v>2</v>
      </c>
      <c r="W179" s="91">
        <v>0</v>
      </c>
      <c r="X179" s="85">
        <f t="shared" si="10"/>
        <v>2</v>
      </c>
      <c r="Y179" s="94" t="s">
        <v>778</v>
      </c>
    </row>
    <row r="180" spans="1:25" ht="14.25" customHeight="1" x14ac:dyDescent="0.3">
      <c r="A180" t="s">
        <v>552</v>
      </c>
      <c r="B180" s="66" t="s">
        <v>553</v>
      </c>
      <c r="C180" s="66" t="s">
        <v>552</v>
      </c>
      <c r="D180" s="66" t="s">
        <v>553</v>
      </c>
      <c r="E180" t="s">
        <v>224</v>
      </c>
      <c r="F180" s="91">
        <v>32</v>
      </c>
      <c r="G180" s="91">
        <v>8</v>
      </c>
      <c r="H180" s="91">
        <v>0</v>
      </c>
      <c r="I180" s="91">
        <v>0</v>
      </c>
      <c r="J180" s="91">
        <v>4</v>
      </c>
      <c r="K180" s="91">
        <v>0</v>
      </c>
      <c r="L180" s="85">
        <f t="shared" si="8"/>
        <v>44</v>
      </c>
      <c r="M180" s="91">
        <v>0</v>
      </c>
      <c r="N180" s="85">
        <f t="shared" si="9"/>
        <v>44</v>
      </c>
      <c r="O180" s="94" t="s">
        <v>778</v>
      </c>
      <c r="P180" s="91">
        <v>32</v>
      </c>
      <c r="Q180" s="91">
        <v>0</v>
      </c>
      <c r="R180" s="91">
        <v>0</v>
      </c>
      <c r="S180" s="91">
        <v>0</v>
      </c>
      <c r="T180" s="91">
        <v>4</v>
      </c>
      <c r="U180" s="91">
        <v>11</v>
      </c>
      <c r="V180" s="85">
        <f t="shared" si="11"/>
        <v>47</v>
      </c>
      <c r="W180" s="91">
        <v>0</v>
      </c>
      <c r="X180" s="85">
        <f t="shared" si="10"/>
        <v>47</v>
      </c>
      <c r="Y180" s="94" t="s">
        <v>778</v>
      </c>
    </row>
    <row r="181" spans="1:25" ht="14.25" customHeight="1" x14ac:dyDescent="0.3">
      <c r="A181" t="s">
        <v>554</v>
      </c>
      <c r="B181" s="66" t="s">
        <v>555</v>
      </c>
      <c r="C181" s="66" t="s">
        <v>554</v>
      </c>
      <c r="D181" s="66" t="s">
        <v>555</v>
      </c>
      <c r="E181" t="s">
        <v>258</v>
      </c>
      <c r="F181" s="91">
        <v>0</v>
      </c>
      <c r="G181" s="91">
        <v>0</v>
      </c>
      <c r="H181" s="91">
        <v>0</v>
      </c>
      <c r="I181" s="91">
        <v>0</v>
      </c>
      <c r="J181" s="91">
        <v>14</v>
      </c>
      <c r="K181" s="91">
        <v>2</v>
      </c>
      <c r="L181" s="85">
        <f t="shared" si="8"/>
        <v>16</v>
      </c>
      <c r="M181" s="91">
        <v>20</v>
      </c>
      <c r="N181" s="85">
        <f t="shared" si="9"/>
        <v>36</v>
      </c>
      <c r="O181" s="94" t="s">
        <v>57</v>
      </c>
      <c r="P181" s="91">
        <v>0</v>
      </c>
      <c r="Q181" s="91">
        <v>5</v>
      </c>
      <c r="R181" s="91">
        <v>0</v>
      </c>
      <c r="S181" s="91">
        <v>0</v>
      </c>
      <c r="T181" s="91">
        <v>10</v>
      </c>
      <c r="U181" s="91">
        <v>4</v>
      </c>
      <c r="V181" s="85">
        <f t="shared" si="11"/>
        <v>19</v>
      </c>
      <c r="W181" s="91">
        <v>10</v>
      </c>
      <c r="X181" s="85">
        <f t="shared" si="10"/>
        <v>29</v>
      </c>
      <c r="Y181" s="94" t="s">
        <v>778</v>
      </c>
    </row>
    <row r="182" spans="1:25" ht="14.25" customHeight="1" x14ac:dyDescent="0.3">
      <c r="A182" t="s">
        <v>833</v>
      </c>
      <c r="B182" s="66" t="s">
        <v>834</v>
      </c>
      <c r="C182" s="66" t="s">
        <v>522</v>
      </c>
      <c r="D182" s="66" t="s">
        <v>523</v>
      </c>
      <c r="E182" t="s">
        <v>239</v>
      </c>
      <c r="F182" s="91">
        <v>0</v>
      </c>
      <c r="G182" s="91">
        <v>0</v>
      </c>
      <c r="H182" s="91">
        <v>0</v>
      </c>
      <c r="I182" s="91">
        <v>0</v>
      </c>
      <c r="J182" s="91">
        <v>5</v>
      </c>
      <c r="K182" s="91">
        <v>0</v>
      </c>
      <c r="L182" s="85">
        <f t="shared" si="8"/>
        <v>5</v>
      </c>
      <c r="M182" s="91">
        <v>0</v>
      </c>
      <c r="N182" s="85">
        <f t="shared" si="9"/>
        <v>5</v>
      </c>
      <c r="O182" s="94" t="s">
        <v>778</v>
      </c>
      <c r="P182" s="91">
        <v>0</v>
      </c>
      <c r="Q182" s="91">
        <v>0</v>
      </c>
      <c r="R182" s="91">
        <v>0</v>
      </c>
      <c r="S182" s="91">
        <v>0</v>
      </c>
      <c r="T182" s="91">
        <v>0</v>
      </c>
      <c r="U182" s="91">
        <v>0</v>
      </c>
      <c r="V182" s="85">
        <f t="shared" si="11"/>
        <v>0</v>
      </c>
      <c r="W182" s="91">
        <v>1</v>
      </c>
      <c r="X182" s="85">
        <f t="shared" si="10"/>
        <v>1</v>
      </c>
      <c r="Y182" s="94" t="s">
        <v>778</v>
      </c>
    </row>
    <row r="183" spans="1:25" ht="14.25" customHeight="1" x14ac:dyDescent="0.3">
      <c r="A183" t="s">
        <v>556</v>
      </c>
      <c r="B183" s="66" t="s">
        <v>557</v>
      </c>
      <c r="C183" s="66" t="s">
        <v>556</v>
      </c>
      <c r="D183" s="66" t="s">
        <v>557</v>
      </c>
      <c r="E183" t="s">
        <v>258</v>
      </c>
      <c r="F183" s="91">
        <v>83</v>
      </c>
      <c r="G183" s="91">
        <v>0</v>
      </c>
      <c r="H183" s="91">
        <v>0</v>
      </c>
      <c r="I183" s="91">
        <v>0</v>
      </c>
      <c r="J183" s="91">
        <v>21</v>
      </c>
      <c r="K183" s="91">
        <v>8</v>
      </c>
      <c r="L183" s="85">
        <f t="shared" si="8"/>
        <v>112</v>
      </c>
      <c r="M183" s="91">
        <v>0</v>
      </c>
      <c r="N183" s="85">
        <f t="shared" si="9"/>
        <v>112</v>
      </c>
      <c r="O183" s="94" t="s">
        <v>57</v>
      </c>
      <c r="P183" s="91">
        <v>141</v>
      </c>
      <c r="Q183" s="91">
        <v>0</v>
      </c>
      <c r="R183" s="91">
        <v>0</v>
      </c>
      <c r="S183" s="91">
        <v>0</v>
      </c>
      <c r="T183" s="91">
        <v>23</v>
      </c>
      <c r="U183" s="91">
        <v>0</v>
      </c>
      <c r="V183" s="85">
        <f t="shared" si="11"/>
        <v>164</v>
      </c>
      <c r="W183" s="91">
        <v>0</v>
      </c>
      <c r="X183" s="85">
        <f t="shared" si="10"/>
        <v>164</v>
      </c>
      <c r="Y183" s="94" t="s">
        <v>778</v>
      </c>
    </row>
    <row r="184" spans="1:25" ht="14.25" customHeight="1" x14ac:dyDescent="0.3">
      <c r="A184" t="s">
        <v>789</v>
      </c>
      <c r="B184" s="66" t="s">
        <v>790</v>
      </c>
      <c r="C184" s="66" t="s">
        <v>789</v>
      </c>
      <c r="D184" s="66" t="s">
        <v>790</v>
      </c>
      <c r="E184" t="s">
        <v>236</v>
      </c>
      <c r="F184" s="91">
        <v>8</v>
      </c>
      <c r="G184" s="91">
        <v>0</v>
      </c>
      <c r="H184" s="91">
        <v>0</v>
      </c>
      <c r="I184" s="91">
        <v>0</v>
      </c>
      <c r="J184" s="91">
        <v>18</v>
      </c>
      <c r="K184" s="91">
        <v>0</v>
      </c>
      <c r="L184" s="85">
        <f t="shared" si="8"/>
        <v>26</v>
      </c>
      <c r="M184" s="91">
        <v>0</v>
      </c>
      <c r="N184" s="85">
        <f t="shared" si="9"/>
        <v>26</v>
      </c>
      <c r="O184" s="94" t="s">
        <v>778</v>
      </c>
      <c r="P184" s="91">
        <v>85</v>
      </c>
      <c r="Q184" s="91">
        <v>0</v>
      </c>
      <c r="R184" s="91">
        <v>0</v>
      </c>
      <c r="S184" s="91">
        <v>0</v>
      </c>
      <c r="T184" s="91">
        <v>25</v>
      </c>
      <c r="U184" s="91">
        <v>0</v>
      </c>
      <c r="V184" s="85">
        <f t="shared" si="11"/>
        <v>110</v>
      </c>
      <c r="W184" s="91">
        <v>0</v>
      </c>
      <c r="X184" s="85">
        <f t="shared" si="10"/>
        <v>110</v>
      </c>
      <c r="Y184" s="94" t="s">
        <v>778</v>
      </c>
    </row>
    <row r="185" spans="1:25" ht="14.25" customHeight="1" x14ac:dyDescent="0.3">
      <c r="A185" t="s">
        <v>558</v>
      </c>
      <c r="B185" s="66" t="s">
        <v>559</v>
      </c>
      <c r="C185" s="66" t="s">
        <v>558</v>
      </c>
      <c r="D185" s="66" t="s">
        <v>559</v>
      </c>
      <c r="E185" t="s">
        <v>258</v>
      </c>
      <c r="F185" s="91">
        <v>65</v>
      </c>
      <c r="G185" s="91">
        <v>0</v>
      </c>
      <c r="H185" s="91">
        <v>0</v>
      </c>
      <c r="I185" s="91">
        <v>0</v>
      </c>
      <c r="J185" s="91">
        <v>0</v>
      </c>
      <c r="K185" s="91">
        <v>0</v>
      </c>
      <c r="L185" s="85">
        <f t="shared" si="8"/>
        <v>65</v>
      </c>
      <c r="M185" s="91">
        <v>0</v>
      </c>
      <c r="N185" s="85">
        <f t="shared" si="9"/>
        <v>65</v>
      </c>
      <c r="O185" s="94" t="s">
        <v>778</v>
      </c>
      <c r="P185" s="91">
        <v>38</v>
      </c>
      <c r="Q185" s="91">
        <v>0</v>
      </c>
      <c r="R185" s="91">
        <v>0</v>
      </c>
      <c r="S185" s="91">
        <v>0</v>
      </c>
      <c r="T185" s="91">
        <v>12</v>
      </c>
      <c r="U185" s="91">
        <v>0</v>
      </c>
      <c r="V185" s="85">
        <f t="shared" si="11"/>
        <v>50</v>
      </c>
      <c r="W185" s="91">
        <v>18</v>
      </c>
      <c r="X185" s="85">
        <f t="shared" si="10"/>
        <v>68</v>
      </c>
      <c r="Y185" s="94" t="s">
        <v>778</v>
      </c>
    </row>
    <row r="186" spans="1:25" ht="14.25" customHeight="1" x14ac:dyDescent="0.3">
      <c r="A186" t="s">
        <v>560</v>
      </c>
      <c r="B186" s="66" t="s">
        <v>561</v>
      </c>
      <c r="C186" s="66" t="s">
        <v>560</v>
      </c>
      <c r="D186" s="66" t="s">
        <v>561</v>
      </c>
      <c r="E186" t="s">
        <v>224</v>
      </c>
      <c r="F186" s="91">
        <v>0</v>
      </c>
      <c r="G186" s="91">
        <v>0</v>
      </c>
      <c r="H186" s="91">
        <v>0</v>
      </c>
      <c r="I186" s="91">
        <v>0</v>
      </c>
      <c r="J186" s="91">
        <v>0</v>
      </c>
      <c r="K186" s="91">
        <v>20</v>
      </c>
      <c r="L186" s="85">
        <f t="shared" si="8"/>
        <v>20</v>
      </c>
      <c r="M186" s="91">
        <v>0</v>
      </c>
      <c r="N186" s="85">
        <f t="shared" si="9"/>
        <v>20</v>
      </c>
      <c r="O186" s="94" t="s">
        <v>778</v>
      </c>
      <c r="P186" s="91">
        <v>15</v>
      </c>
      <c r="Q186" s="91">
        <v>12</v>
      </c>
      <c r="R186" s="91">
        <v>0</v>
      </c>
      <c r="S186" s="91">
        <v>0</v>
      </c>
      <c r="T186" s="91">
        <v>57</v>
      </c>
      <c r="U186" s="91">
        <v>0</v>
      </c>
      <c r="V186" s="85">
        <f t="shared" si="11"/>
        <v>84</v>
      </c>
      <c r="W186" s="91">
        <v>0</v>
      </c>
      <c r="X186" s="85">
        <f t="shared" si="10"/>
        <v>84</v>
      </c>
      <c r="Y186" s="94" t="s">
        <v>778</v>
      </c>
    </row>
    <row r="187" spans="1:25" ht="14.25" customHeight="1" x14ac:dyDescent="0.3">
      <c r="A187" t="s">
        <v>562</v>
      </c>
      <c r="B187" s="66" t="s">
        <v>563</v>
      </c>
      <c r="C187" s="66" t="s">
        <v>562</v>
      </c>
      <c r="D187" s="66" t="s">
        <v>563</v>
      </c>
      <c r="E187" t="s">
        <v>239</v>
      </c>
      <c r="F187" s="91">
        <v>15</v>
      </c>
      <c r="G187" s="91">
        <v>0</v>
      </c>
      <c r="H187" s="91">
        <v>2</v>
      </c>
      <c r="I187" s="91">
        <v>0</v>
      </c>
      <c r="J187" s="91">
        <v>0</v>
      </c>
      <c r="K187" s="91">
        <v>13</v>
      </c>
      <c r="L187" s="85">
        <f t="shared" si="8"/>
        <v>30</v>
      </c>
      <c r="M187" s="91">
        <v>22</v>
      </c>
      <c r="N187" s="85">
        <f t="shared" si="9"/>
        <v>52</v>
      </c>
      <c r="O187" s="94" t="s">
        <v>778</v>
      </c>
      <c r="P187" s="91">
        <v>212</v>
      </c>
      <c r="Q187" s="91">
        <v>0</v>
      </c>
      <c r="R187" s="91">
        <v>0</v>
      </c>
      <c r="S187" s="91">
        <v>0</v>
      </c>
      <c r="T187" s="91">
        <v>8</v>
      </c>
      <c r="U187" s="91">
        <v>11</v>
      </c>
      <c r="V187" s="85">
        <f t="shared" si="11"/>
        <v>231</v>
      </c>
      <c r="W187" s="91">
        <v>1</v>
      </c>
      <c r="X187" s="85">
        <f t="shared" si="10"/>
        <v>232</v>
      </c>
      <c r="Y187" s="94" t="s">
        <v>778</v>
      </c>
    </row>
    <row r="188" spans="1:25" ht="14.25" customHeight="1" x14ac:dyDescent="0.3">
      <c r="A188" t="s">
        <v>564</v>
      </c>
      <c r="B188" s="66" t="s">
        <v>565</v>
      </c>
      <c r="C188" s="66" t="s">
        <v>564</v>
      </c>
      <c r="D188" s="66" t="s">
        <v>565</v>
      </c>
      <c r="E188" t="s">
        <v>253</v>
      </c>
      <c r="F188" s="91">
        <v>0</v>
      </c>
      <c r="G188" s="91">
        <v>0</v>
      </c>
      <c r="H188" s="91">
        <v>0</v>
      </c>
      <c r="I188" s="91">
        <v>0</v>
      </c>
      <c r="J188" s="91">
        <v>4</v>
      </c>
      <c r="K188" s="91">
        <v>21</v>
      </c>
      <c r="L188" s="85">
        <f t="shared" si="8"/>
        <v>25</v>
      </c>
      <c r="M188" s="91">
        <v>32</v>
      </c>
      <c r="N188" s="85">
        <f t="shared" si="9"/>
        <v>57</v>
      </c>
      <c r="O188" s="94" t="s">
        <v>778</v>
      </c>
      <c r="P188" s="91">
        <v>0</v>
      </c>
      <c r="Q188" s="91">
        <v>103</v>
      </c>
      <c r="R188" s="91">
        <v>0</v>
      </c>
      <c r="S188" s="91">
        <v>0</v>
      </c>
      <c r="T188" s="91">
        <v>66</v>
      </c>
      <c r="U188" s="91">
        <v>17</v>
      </c>
      <c r="V188" s="85">
        <f t="shared" si="11"/>
        <v>186</v>
      </c>
      <c r="W188" s="91">
        <v>0</v>
      </c>
      <c r="X188" s="85">
        <f t="shared" si="10"/>
        <v>186</v>
      </c>
      <c r="Y188" s="94" t="s">
        <v>778</v>
      </c>
    </row>
    <row r="189" spans="1:25" ht="14.25" customHeight="1" x14ac:dyDescent="0.3">
      <c r="A189" t="s">
        <v>791</v>
      </c>
      <c r="B189" t="s">
        <v>792</v>
      </c>
      <c r="C189" s="66" t="s">
        <v>791</v>
      </c>
      <c r="D189" t="s">
        <v>792</v>
      </c>
      <c r="E189" t="s">
        <v>224</v>
      </c>
      <c r="F189" s="91">
        <v>0</v>
      </c>
      <c r="G189" s="91">
        <v>0</v>
      </c>
      <c r="H189" s="91">
        <v>0</v>
      </c>
      <c r="I189" s="91">
        <v>0</v>
      </c>
      <c r="J189" s="91">
        <v>0</v>
      </c>
      <c r="K189" s="91">
        <v>11</v>
      </c>
      <c r="L189" s="85">
        <f t="shared" si="8"/>
        <v>11</v>
      </c>
      <c r="M189" s="91">
        <v>0</v>
      </c>
      <c r="N189" s="85">
        <f t="shared" si="9"/>
        <v>11</v>
      </c>
      <c r="O189" s="94" t="s">
        <v>778</v>
      </c>
      <c r="P189" s="91">
        <v>0</v>
      </c>
      <c r="Q189" s="91">
        <v>0</v>
      </c>
      <c r="R189" s="91">
        <v>0</v>
      </c>
      <c r="S189" s="91">
        <v>0</v>
      </c>
      <c r="T189" s="91">
        <v>0</v>
      </c>
      <c r="U189" s="91">
        <v>0</v>
      </c>
      <c r="V189" s="85">
        <f t="shared" si="11"/>
        <v>0</v>
      </c>
      <c r="W189" s="91">
        <v>0</v>
      </c>
      <c r="X189" s="85">
        <f t="shared" si="10"/>
        <v>0</v>
      </c>
      <c r="Y189" s="94" t="s">
        <v>778</v>
      </c>
    </row>
    <row r="190" spans="1:25" ht="14.25" customHeight="1" x14ac:dyDescent="0.3">
      <c r="A190" t="s">
        <v>566</v>
      </c>
      <c r="B190" s="66" t="s">
        <v>567</v>
      </c>
      <c r="C190" s="66" t="s">
        <v>566</v>
      </c>
      <c r="D190" s="66" t="s">
        <v>567</v>
      </c>
      <c r="E190" t="s">
        <v>227</v>
      </c>
      <c r="F190" s="91">
        <v>17</v>
      </c>
      <c r="G190" s="91">
        <v>0</v>
      </c>
      <c r="H190" s="91">
        <v>0</v>
      </c>
      <c r="I190" s="91">
        <v>0</v>
      </c>
      <c r="J190" s="91">
        <v>40</v>
      </c>
      <c r="K190" s="91">
        <v>7</v>
      </c>
      <c r="L190" s="85">
        <f t="shared" si="8"/>
        <v>64</v>
      </c>
      <c r="M190" s="91">
        <v>168</v>
      </c>
      <c r="N190" s="85">
        <f t="shared" si="9"/>
        <v>232</v>
      </c>
      <c r="O190" s="94" t="s">
        <v>57</v>
      </c>
      <c r="P190" s="91">
        <v>15</v>
      </c>
      <c r="Q190" s="91">
        <v>34</v>
      </c>
      <c r="R190" s="91">
        <v>0</v>
      </c>
      <c r="S190" s="91">
        <v>0</v>
      </c>
      <c r="T190" s="91">
        <v>68</v>
      </c>
      <c r="U190" s="91">
        <v>0</v>
      </c>
      <c r="V190" s="85">
        <f t="shared" si="11"/>
        <v>117</v>
      </c>
      <c r="W190" s="91">
        <v>0</v>
      </c>
      <c r="X190" s="85">
        <f t="shared" si="10"/>
        <v>117</v>
      </c>
      <c r="Y190" s="94" t="s">
        <v>778</v>
      </c>
    </row>
    <row r="191" spans="1:25" ht="14.25" customHeight="1" x14ac:dyDescent="0.3">
      <c r="A191" t="s">
        <v>568</v>
      </c>
      <c r="B191" t="s">
        <v>569</v>
      </c>
      <c r="C191" s="66" t="s">
        <v>568</v>
      </c>
      <c r="D191" s="66" t="s">
        <v>569</v>
      </c>
      <c r="E191" t="s">
        <v>224</v>
      </c>
      <c r="F191" s="91">
        <v>0</v>
      </c>
      <c r="G191" s="91">
        <v>0</v>
      </c>
      <c r="H191" s="91">
        <v>0</v>
      </c>
      <c r="I191" s="91">
        <v>0</v>
      </c>
      <c r="J191" s="91">
        <v>0</v>
      </c>
      <c r="K191" s="91">
        <v>17</v>
      </c>
      <c r="L191" s="85">
        <f t="shared" si="8"/>
        <v>17</v>
      </c>
      <c r="M191" s="91">
        <v>0</v>
      </c>
      <c r="N191" s="85">
        <f t="shared" si="9"/>
        <v>17</v>
      </c>
      <c r="O191" s="94" t="s">
        <v>778</v>
      </c>
      <c r="P191" s="91">
        <v>0</v>
      </c>
      <c r="Q191" s="91">
        <v>7</v>
      </c>
      <c r="R191" s="91">
        <v>0</v>
      </c>
      <c r="S191" s="91">
        <v>0</v>
      </c>
      <c r="T191" s="91">
        <v>49</v>
      </c>
      <c r="U191" s="91">
        <v>0</v>
      </c>
      <c r="V191" s="85">
        <f t="shared" si="11"/>
        <v>56</v>
      </c>
      <c r="W191" s="91">
        <v>0</v>
      </c>
      <c r="X191" s="85">
        <f t="shared" si="10"/>
        <v>56</v>
      </c>
      <c r="Y191" s="94" t="s">
        <v>778</v>
      </c>
    </row>
    <row r="192" spans="1:25" ht="14.25" customHeight="1" x14ac:dyDescent="0.3">
      <c r="A192" t="s">
        <v>835</v>
      </c>
      <c r="B192" s="66" t="s">
        <v>836</v>
      </c>
      <c r="C192" s="66" t="s">
        <v>522</v>
      </c>
      <c r="D192" s="66" t="s">
        <v>523</v>
      </c>
      <c r="E192" t="s">
        <v>239</v>
      </c>
      <c r="F192" s="91">
        <v>0</v>
      </c>
      <c r="G192" s="91">
        <v>0</v>
      </c>
      <c r="H192" s="91">
        <v>0</v>
      </c>
      <c r="I192" s="91">
        <v>0</v>
      </c>
      <c r="J192" s="91">
        <v>0</v>
      </c>
      <c r="K192" s="91">
        <v>0</v>
      </c>
      <c r="L192" s="85">
        <f t="shared" si="8"/>
        <v>0</v>
      </c>
      <c r="M192" s="91">
        <v>8</v>
      </c>
      <c r="N192" s="85">
        <f t="shared" si="9"/>
        <v>8</v>
      </c>
      <c r="O192" s="94" t="s">
        <v>778</v>
      </c>
      <c r="P192" s="91">
        <v>29</v>
      </c>
      <c r="Q192" s="91">
        <v>0</v>
      </c>
      <c r="R192" s="91">
        <v>0</v>
      </c>
      <c r="S192" s="91">
        <v>0</v>
      </c>
      <c r="T192" s="91">
        <v>3</v>
      </c>
      <c r="U192" s="91">
        <v>0</v>
      </c>
      <c r="V192" s="85">
        <f t="shared" si="11"/>
        <v>32</v>
      </c>
      <c r="W192" s="91">
        <v>0</v>
      </c>
      <c r="X192" s="85">
        <f t="shared" si="10"/>
        <v>32</v>
      </c>
      <c r="Y192" s="94" t="s">
        <v>778</v>
      </c>
    </row>
    <row r="193" spans="1:25" ht="14.25" customHeight="1" x14ac:dyDescent="0.3">
      <c r="A193" t="s">
        <v>570</v>
      </c>
      <c r="B193" s="66" t="s">
        <v>571</v>
      </c>
      <c r="C193" s="66" t="s">
        <v>570</v>
      </c>
      <c r="D193" s="66" t="s">
        <v>571</v>
      </c>
      <c r="E193" t="s">
        <v>258</v>
      </c>
      <c r="F193" s="91">
        <v>35</v>
      </c>
      <c r="G193" s="91">
        <v>237</v>
      </c>
      <c r="H193" s="91">
        <v>0</v>
      </c>
      <c r="I193" s="91">
        <v>0</v>
      </c>
      <c r="J193" s="91">
        <v>8</v>
      </c>
      <c r="K193" s="91">
        <v>364</v>
      </c>
      <c r="L193" s="85">
        <f t="shared" si="8"/>
        <v>644</v>
      </c>
      <c r="M193" s="91">
        <v>189</v>
      </c>
      <c r="N193" s="85">
        <f t="shared" si="9"/>
        <v>833</v>
      </c>
      <c r="O193" s="94" t="s">
        <v>57</v>
      </c>
      <c r="P193" s="91">
        <v>0</v>
      </c>
      <c r="Q193" s="91">
        <v>128</v>
      </c>
      <c r="R193" s="91">
        <v>0</v>
      </c>
      <c r="S193" s="91">
        <v>0</v>
      </c>
      <c r="T193" s="91">
        <v>104</v>
      </c>
      <c r="U193" s="91">
        <v>3</v>
      </c>
      <c r="V193" s="85">
        <f t="shared" si="11"/>
        <v>235</v>
      </c>
      <c r="W193" s="91">
        <v>211</v>
      </c>
      <c r="X193" s="85">
        <f t="shared" si="10"/>
        <v>446</v>
      </c>
      <c r="Y193" s="94" t="s">
        <v>778</v>
      </c>
    </row>
    <row r="194" spans="1:25" ht="14.25" customHeight="1" x14ac:dyDescent="0.3">
      <c r="A194" t="s">
        <v>572</v>
      </c>
      <c r="B194" t="s">
        <v>573</v>
      </c>
      <c r="C194" s="66" t="s">
        <v>572</v>
      </c>
      <c r="D194" t="s">
        <v>573</v>
      </c>
      <c r="E194" t="s">
        <v>253</v>
      </c>
      <c r="F194" s="91">
        <v>80</v>
      </c>
      <c r="G194" s="91">
        <v>0</v>
      </c>
      <c r="H194" s="91">
        <v>0</v>
      </c>
      <c r="I194" s="91">
        <v>0</v>
      </c>
      <c r="J194" s="91">
        <v>0</v>
      </c>
      <c r="K194" s="91">
        <v>246</v>
      </c>
      <c r="L194" s="85">
        <f t="shared" si="8"/>
        <v>326</v>
      </c>
      <c r="M194" s="91">
        <v>0</v>
      </c>
      <c r="N194" s="85">
        <f t="shared" si="9"/>
        <v>326</v>
      </c>
      <c r="O194" s="94" t="s">
        <v>778</v>
      </c>
      <c r="P194" s="91">
        <v>98</v>
      </c>
      <c r="Q194" s="91">
        <v>0</v>
      </c>
      <c r="R194" s="91">
        <v>0</v>
      </c>
      <c r="S194" s="91">
        <v>0</v>
      </c>
      <c r="T194" s="91">
        <v>0</v>
      </c>
      <c r="U194" s="91">
        <v>5</v>
      </c>
      <c r="V194" s="85">
        <f t="shared" si="11"/>
        <v>103</v>
      </c>
      <c r="W194" s="91">
        <v>9</v>
      </c>
      <c r="X194" s="85">
        <f t="shared" si="10"/>
        <v>112</v>
      </c>
      <c r="Y194" s="94" t="s">
        <v>778</v>
      </c>
    </row>
    <row r="195" spans="1:25" ht="14.25" customHeight="1" x14ac:dyDescent="0.3">
      <c r="A195" t="s">
        <v>837</v>
      </c>
      <c r="B195" s="66" t="s">
        <v>838</v>
      </c>
      <c r="C195" s="66" t="s">
        <v>522</v>
      </c>
      <c r="D195" s="66" t="s">
        <v>523</v>
      </c>
      <c r="E195" t="s">
        <v>239</v>
      </c>
      <c r="F195" s="91">
        <v>0</v>
      </c>
      <c r="G195" s="91">
        <v>0</v>
      </c>
      <c r="H195" s="91">
        <v>0</v>
      </c>
      <c r="I195" s="91">
        <v>0</v>
      </c>
      <c r="J195" s="91">
        <v>15</v>
      </c>
      <c r="K195" s="91">
        <v>128</v>
      </c>
      <c r="L195" s="85">
        <f t="shared" si="8"/>
        <v>143</v>
      </c>
      <c r="M195" s="91">
        <v>0</v>
      </c>
      <c r="N195" s="85">
        <f t="shared" si="9"/>
        <v>143</v>
      </c>
      <c r="O195" s="94" t="s">
        <v>57</v>
      </c>
      <c r="P195" s="91">
        <v>0</v>
      </c>
      <c r="Q195" s="91">
        <v>10</v>
      </c>
      <c r="R195" s="91">
        <v>0</v>
      </c>
      <c r="S195" s="91">
        <v>0</v>
      </c>
      <c r="T195" s="91">
        <v>19</v>
      </c>
      <c r="U195" s="91">
        <v>10</v>
      </c>
      <c r="V195" s="85">
        <f t="shared" si="11"/>
        <v>39</v>
      </c>
      <c r="W195" s="91">
        <v>5</v>
      </c>
      <c r="X195" s="85">
        <f t="shared" si="10"/>
        <v>44</v>
      </c>
      <c r="Y195" s="94" t="s">
        <v>778</v>
      </c>
    </row>
    <row r="196" spans="1:25" ht="14.25" customHeight="1" x14ac:dyDescent="0.3">
      <c r="A196" t="s">
        <v>839</v>
      </c>
      <c r="B196" t="s">
        <v>840</v>
      </c>
      <c r="C196" s="66" t="s">
        <v>586</v>
      </c>
      <c r="D196" s="66" t="s">
        <v>587</v>
      </c>
      <c r="E196" t="s">
        <v>248</v>
      </c>
      <c r="F196" s="91">
        <v>37</v>
      </c>
      <c r="G196" s="91">
        <v>29</v>
      </c>
      <c r="H196" s="91">
        <v>0</v>
      </c>
      <c r="I196" s="91">
        <v>0</v>
      </c>
      <c r="J196" s="91">
        <v>0</v>
      </c>
      <c r="K196" s="91">
        <v>185</v>
      </c>
      <c r="L196" s="85">
        <f t="shared" si="8"/>
        <v>251</v>
      </c>
      <c r="M196" s="91">
        <v>0</v>
      </c>
      <c r="N196" s="85">
        <f t="shared" si="9"/>
        <v>251</v>
      </c>
      <c r="O196" s="94" t="s">
        <v>778</v>
      </c>
      <c r="P196" s="91">
        <v>51</v>
      </c>
      <c r="Q196" s="91">
        <v>0</v>
      </c>
      <c r="R196" s="91">
        <v>0</v>
      </c>
      <c r="S196" s="91">
        <v>0</v>
      </c>
      <c r="T196" s="91">
        <v>31</v>
      </c>
      <c r="U196" s="91">
        <v>0</v>
      </c>
      <c r="V196" s="85">
        <f t="shared" si="11"/>
        <v>82</v>
      </c>
      <c r="W196" s="91">
        <v>0</v>
      </c>
      <c r="X196" s="85">
        <f t="shared" si="10"/>
        <v>82</v>
      </c>
      <c r="Y196" s="94" t="s">
        <v>778</v>
      </c>
    </row>
    <row r="197" spans="1:25" ht="14.25" customHeight="1" x14ac:dyDescent="0.3">
      <c r="A197" t="s">
        <v>574</v>
      </c>
      <c r="B197" s="66" t="s">
        <v>575</v>
      </c>
      <c r="C197" s="66" t="s">
        <v>574</v>
      </c>
      <c r="D197" s="66" t="s">
        <v>575</v>
      </c>
      <c r="E197" t="s">
        <v>258</v>
      </c>
      <c r="F197" s="91">
        <v>10</v>
      </c>
      <c r="G197" s="91">
        <v>91</v>
      </c>
      <c r="H197" s="91">
        <v>0</v>
      </c>
      <c r="I197" s="91">
        <v>0</v>
      </c>
      <c r="J197" s="91">
        <v>7</v>
      </c>
      <c r="K197" s="91">
        <v>42</v>
      </c>
      <c r="L197" s="85">
        <f t="shared" si="8"/>
        <v>150</v>
      </c>
      <c r="M197" s="91">
        <v>0</v>
      </c>
      <c r="N197" s="85">
        <f t="shared" si="9"/>
        <v>150</v>
      </c>
      <c r="O197" s="94" t="s">
        <v>57</v>
      </c>
      <c r="P197" s="91">
        <v>54</v>
      </c>
      <c r="Q197" s="91">
        <v>8</v>
      </c>
      <c r="R197" s="91">
        <v>0</v>
      </c>
      <c r="S197" s="91">
        <v>0</v>
      </c>
      <c r="T197" s="91">
        <v>38</v>
      </c>
      <c r="U197" s="91">
        <v>0</v>
      </c>
      <c r="V197" s="85">
        <f t="shared" si="11"/>
        <v>100</v>
      </c>
      <c r="W197" s="91">
        <v>33</v>
      </c>
      <c r="X197" s="85">
        <f t="shared" si="10"/>
        <v>133</v>
      </c>
      <c r="Y197" s="94" t="s">
        <v>778</v>
      </c>
    </row>
    <row r="198" spans="1:25" ht="14.25" customHeight="1" x14ac:dyDescent="0.3">
      <c r="A198" t="s">
        <v>841</v>
      </c>
      <c r="B198" s="66" t="s">
        <v>842</v>
      </c>
      <c r="C198" s="66" t="s">
        <v>522</v>
      </c>
      <c r="D198" s="66" t="s">
        <v>523</v>
      </c>
      <c r="E198" t="s">
        <v>239</v>
      </c>
      <c r="F198" s="91">
        <v>0</v>
      </c>
      <c r="G198" s="91">
        <v>0</v>
      </c>
      <c r="H198" s="91">
        <v>0</v>
      </c>
      <c r="I198" s="91">
        <v>0</v>
      </c>
      <c r="J198" s="91">
        <v>0</v>
      </c>
      <c r="K198" s="91">
        <v>0</v>
      </c>
      <c r="L198" s="85">
        <f t="shared" si="8"/>
        <v>0</v>
      </c>
      <c r="M198" s="91">
        <v>0</v>
      </c>
      <c r="N198" s="85">
        <f t="shared" si="9"/>
        <v>0</v>
      </c>
      <c r="O198" s="94" t="s">
        <v>778</v>
      </c>
      <c r="P198" s="91">
        <v>0</v>
      </c>
      <c r="Q198" s="91">
        <v>0</v>
      </c>
      <c r="R198" s="91">
        <v>0</v>
      </c>
      <c r="S198" s="91">
        <v>0</v>
      </c>
      <c r="T198" s="91">
        <v>13</v>
      </c>
      <c r="U198" s="91">
        <v>0</v>
      </c>
      <c r="V198" s="85">
        <f t="shared" si="11"/>
        <v>13</v>
      </c>
      <c r="W198" s="91">
        <v>0</v>
      </c>
      <c r="X198" s="85">
        <f t="shared" si="10"/>
        <v>13</v>
      </c>
      <c r="Y198" s="94" t="s">
        <v>778</v>
      </c>
    </row>
    <row r="199" spans="1:25" ht="14.25" customHeight="1" x14ac:dyDescent="0.3">
      <c r="A199" t="s">
        <v>576</v>
      </c>
      <c r="B199" t="s">
        <v>577</v>
      </c>
      <c r="C199" s="66" t="s">
        <v>576</v>
      </c>
      <c r="D199" s="66" t="s">
        <v>577</v>
      </c>
      <c r="E199" t="s">
        <v>224</v>
      </c>
      <c r="F199" s="91">
        <v>0</v>
      </c>
      <c r="G199" s="91">
        <v>10</v>
      </c>
      <c r="H199" s="91">
        <v>0</v>
      </c>
      <c r="I199" s="91">
        <v>0</v>
      </c>
      <c r="J199" s="91">
        <v>0</v>
      </c>
      <c r="K199" s="91">
        <v>0</v>
      </c>
      <c r="L199" s="85">
        <f t="shared" si="8"/>
        <v>10</v>
      </c>
      <c r="M199" s="91">
        <v>0</v>
      </c>
      <c r="N199" s="85">
        <f t="shared" si="9"/>
        <v>10</v>
      </c>
      <c r="O199" s="94" t="s">
        <v>778</v>
      </c>
      <c r="P199" s="91">
        <v>0</v>
      </c>
      <c r="Q199" s="91">
        <v>4</v>
      </c>
      <c r="R199" s="91">
        <v>0</v>
      </c>
      <c r="S199" s="91">
        <v>0</v>
      </c>
      <c r="T199" s="91">
        <v>0</v>
      </c>
      <c r="U199" s="91">
        <v>0</v>
      </c>
      <c r="V199" s="85">
        <f t="shared" si="11"/>
        <v>4</v>
      </c>
      <c r="W199" s="91">
        <v>0</v>
      </c>
      <c r="X199" s="85">
        <f t="shared" si="10"/>
        <v>4</v>
      </c>
      <c r="Y199" s="94" t="s">
        <v>778</v>
      </c>
    </row>
    <row r="200" spans="1:25" ht="14.25" customHeight="1" x14ac:dyDescent="0.3">
      <c r="A200" t="s">
        <v>578</v>
      </c>
      <c r="B200" s="66" t="s">
        <v>579</v>
      </c>
      <c r="C200" s="66" t="s">
        <v>578</v>
      </c>
      <c r="D200" t="s">
        <v>579</v>
      </c>
      <c r="E200" t="s">
        <v>239</v>
      </c>
      <c r="F200" s="91">
        <v>18</v>
      </c>
      <c r="G200" s="91">
        <v>16</v>
      </c>
      <c r="H200" s="91">
        <v>0</v>
      </c>
      <c r="I200" s="91">
        <v>0</v>
      </c>
      <c r="J200" s="91">
        <v>0</v>
      </c>
      <c r="K200" s="91">
        <v>51</v>
      </c>
      <c r="L200" s="85">
        <f t="shared" si="8"/>
        <v>85</v>
      </c>
      <c r="M200" s="91">
        <v>0</v>
      </c>
      <c r="N200" s="85">
        <f t="shared" si="9"/>
        <v>85</v>
      </c>
      <c r="O200" s="94" t="s">
        <v>778</v>
      </c>
      <c r="P200" s="91">
        <v>67</v>
      </c>
      <c r="Q200" s="91">
        <v>16</v>
      </c>
      <c r="R200" s="91">
        <v>0</v>
      </c>
      <c r="S200" s="91">
        <v>0</v>
      </c>
      <c r="T200" s="91">
        <v>60</v>
      </c>
      <c r="U200" s="91">
        <v>0</v>
      </c>
      <c r="V200" s="85">
        <f t="shared" si="11"/>
        <v>143</v>
      </c>
      <c r="W200" s="91">
        <v>26</v>
      </c>
      <c r="X200" s="85">
        <f t="shared" si="10"/>
        <v>169</v>
      </c>
      <c r="Y200" s="94" t="s">
        <v>778</v>
      </c>
    </row>
    <row r="201" spans="1:25" ht="14.25" customHeight="1" x14ac:dyDescent="0.3">
      <c r="A201" t="s">
        <v>580</v>
      </c>
      <c r="B201" s="66" t="s">
        <v>581</v>
      </c>
      <c r="C201" s="66" t="s">
        <v>580</v>
      </c>
      <c r="D201" s="66" t="s">
        <v>581</v>
      </c>
      <c r="E201" t="s">
        <v>253</v>
      </c>
      <c r="F201" s="91">
        <v>189</v>
      </c>
      <c r="G201" s="91">
        <v>0</v>
      </c>
      <c r="H201" s="91">
        <v>0</v>
      </c>
      <c r="I201" s="91">
        <v>48</v>
      </c>
      <c r="J201" s="91">
        <v>26</v>
      </c>
      <c r="K201" s="91">
        <v>18</v>
      </c>
      <c r="L201" s="85">
        <f t="shared" si="8"/>
        <v>281</v>
      </c>
      <c r="M201" s="91">
        <v>0</v>
      </c>
      <c r="N201" s="85">
        <f t="shared" si="9"/>
        <v>281</v>
      </c>
      <c r="O201" s="94" t="s">
        <v>57</v>
      </c>
      <c r="P201" s="91">
        <v>127</v>
      </c>
      <c r="Q201" s="91">
        <v>0</v>
      </c>
      <c r="R201" s="91">
        <v>11</v>
      </c>
      <c r="S201" s="91">
        <v>0</v>
      </c>
      <c r="T201" s="91">
        <v>31</v>
      </c>
      <c r="U201" s="91">
        <v>0</v>
      </c>
      <c r="V201" s="85">
        <f t="shared" si="11"/>
        <v>169</v>
      </c>
      <c r="W201" s="91">
        <v>93</v>
      </c>
      <c r="X201" s="85">
        <f t="shared" si="10"/>
        <v>262</v>
      </c>
      <c r="Y201" s="94" t="s">
        <v>778</v>
      </c>
    </row>
    <row r="202" spans="1:25" ht="14.25" customHeight="1" x14ac:dyDescent="0.3">
      <c r="A202" t="s">
        <v>582</v>
      </c>
      <c r="B202" t="s">
        <v>583</v>
      </c>
      <c r="C202" s="66" t="s">
        <v>582</v>
      </c>
      <c r="D202" s="66" t="s">
        <v>583</v>
      </c>
      <c r="E202" t="s">
        <v>224</v>
      </c>
      <c r="F202" s="91">
        <v>0</v>
      </c>
      <c r="G202" s="91">
        <v>0</v>
      </c>
      <c r="H202" s="91">
        <v>0</v>
      </c>
      <c r="I202" s="91">
        <v>0</v>
      </c>
      <c r="J202" s="91">
        <v>0</v>
      </c>
      <c r="K202" s="91">
        <v>0</v>
      </c>
      <c r="L202" s="85">
        <f t="shared" si="8"/>
        <v>0</v>
      </c>
      <c r="M202" s="91">
        <v>0</v>
      </c>
      <c r="N202" s="85">
        <f t="shared" si="9"/>
        <v>0</v>
      </c>
      <c r="O202" s="94" t="s">
        <v>778</v>
      </c>
      <c r="P202" s="91">
        <v>0</v>
      </c>
      <c r="Q202" s="91">
        <v>127</v>
      </c>
      <c r="R202" s="91">
        <v>0</v>
      </c>
      <c r="S202" s="91">
        <v>0</v>
      </c>
      <c r="T202" s="91">
        <v>25</v>
      </c>
      <c r="U202" s="91">
        <v>30</v>
      </c>
      <c r="V202" s="85">
        <f t="shared" si="11"/>
        <v>182</v>
      </c>
      <c r="W202" s="91">
        <v>0</v>
      </c>
      <c r="X202" s="85">
        <f t="shared" si="10"/>
        <v>182</v>
      </c>
      <c r="Y202" s="94" t="s">
        <v>778</v>
      </c>
    </row>
    <row r="203" spans="1:25" ht="14.25" customHeight="1" x14ac:dyDescent="0.3">
      <c r="A203" t="s">
        <v>584</v>
      </c>
      <c r="B203" s="66" t="s">
        <v>585</v>
      </c>
      <c r="C203" s="66" t="s">
        <v>584</v>
      </c>
      <c r="D203" s="66" t="s">
        <v>585</v>
      </c>
      <c r="E203" t="s">
        <v>253</v>
      </c>
      <c r="F203" s="91">
        <v>0</v>
      </c>
      <c r="G203" s="91">
        <v>0</v>
      </c>
      <c r="H203" s="91">
        <v>0</v>
      </c>
      <c r="I203" s="91">
        <v>0</v>
      </c>
      <c r="J203" s="91">
        <v>49</v>
      </c>
      <c r="K203" s="91">
        <v>20</v>
      </c>
      <c r="L203" s="85">
        <f t="shared" si="8"/>
        <v>69</v>
      </c>
      <c r="M203" s="91">
        <v>0</v>
      </c>
      <c r="N203" s="85">
        <f t="shared" si="9"/>
        <v>69</v>
      </c>
      <c r="O203" s="94" t="s">
        <v>778</v>
      </c>
      <c r="P203" s="91">
        <v>0</v>
      </c>
      <c r="Q203" s="91">
        <v>0</v>
      </c>
      <c r="R203" s="91">
        <v>0</v>
      </c>
      <c r="S203" s="91">
        <v>0</v>
      </c>
      <c r="T203" s="91">
        <v>69</v>
      </c>
      <c r="U203" s="91">
        <v>0</v>
      </c>
      <c r="V203" s="85">
        <f t="shared" si="11"/>
        <v>69</v>
      </c>
      <c r="W203" s="91">
        <v>0</v>
      </c>
      <c r="X203" s="85">
        <f t="shared" si="10"/>
        <v>69</v>
      </c>
      <c r="Y203" s="94" t="s">
        <v>778</v>
      </c>
    </row>
    <row r="204" spans="1:25" ht="14.25" customHeight="1" x14ac:dyDescent="0.3">
      <c r="A204" t="s">
        <v>843</v>
      </c>
      <c r="B204" s="66" t="s">
        <v>844</v>
      </c>
      <c r="C204" s="66" t="s">
        <v>586</v>
      </c>
      <c r="D204" t="s">
        <v>587</v>
      </c>
      <c r="E204" t="s">
        <v>248</v>
      </c>
      <c r="F204" s="91">
        <v>0</v>
      </c>
      <c r="G204" s="91">
        <v>54</v>
      </c>
      <c r="H204" s="91">
        <v>0</v>
      </c>
      <c r="I204" s="91">
        <v>0</v>
      </c>
      <c r="J204" s="91">
        <v>35</v>
      </c>
      <c r="K204" s="91">
        <v>17</v>
      </c>
      <c r="L204" s="85">
        <f t="shared" ref="L204:L267" si="12">SUM(F204:K204)</f>
        <v>106</v>
      </c>
      <c r="M204" s="91">
        <v>0</v>
      </c>
      <c r="N204" s="85">
        <f t="shared" si="9"/>
        <v>106</v>
      </c>
      <c r="O204" s="94" t="s">
        <v>57</v>
      </c>
      <c r="P204" s="91">
        <v>72</v>
      </c>
      <c r="Q204" s="91">
        <v>0</v>
      </c>
      <c r="R204" s="91">
        <v>0</v>
      </c>
      <c r="S204" s="91">
        <v>0</v>
      </c>
      <c r="T204" s="91">
        <v>88</v>
      </c>
      <c r="U204" s="91">
        <v>0</v>
      </c>
      <c r="V204" s="85">
        <f t="shared" si="11"/>
        <v>160</v>
      </c>
      <c r="W204" s="91">
        <v>56</v>
      </c>
      <c r="X204" s="85">
        <f t="shared" si="10"/>
        <v>216</v>
      </c>
      <c r="Y204" s="94" t="s">
        <v>778</v>
      </c>
    </row>
    <row r="205" spans="1:25" ht="14.25" customHeight="1" x14ac:dyDescent="0.3">
      <c r="A205" t="s">
        <v>588</v>
      </c>
      <c r="B205" s="66" t="s">
        <v>589</v>
      </c>
      <c r="C205" s="66" t="s">
        <v>588</v>
      </c>
      <c r="D205" s="66" t="s">
        <v>589</v>
      </c>
      <c r="E205" t="s">
        <v>236</v>
      </c>
      <c r="F205" s="91">
        <v>152</v>
      </c>
      <c r="G205" s="91">
        <v>44</v>
      </c>
      <c r="H205" s="91">
        <v>0</v>
      </c>
      <c r="I205" s="91">
        <v>0</v>
      </c>
      <c r="J205" s="91">
        <v>134</v>
      </c>
      <c r="K205" s="91">
        <v>0</v>
      </c>
      <c r="L205" s="85">
        <f t="shared" si="12"/>
        <v>330</v>
      </c>
      <c r="M205" s="91">
        <v>220</v>
      </c>
      <c r="N205" s="85">
        <f t="shared" ref="N205:N268" si="13">SUM(L205:M205)</f>
        <v>550</v>
      </c>
      <c r="O205" s="94" t="s">
        <v>57</v>
      </c>
      <c r="P205" s="91">
        <v>7</v>
      </c>
      <c r="Q205" s="91">
        <v>14</v>
      </c>
      <c r="R205" s="91">
        <v>0</v>
      </c>
      <c r="S205" s="91">
        <v>0</v>
      </c>
      <c r="T205" s="91">
        <v>18</v>
      </c>
      <c r="U205" s="91">
        <v>0</v>
      </c>
      <c r="V205" s="85">
        <f t="shared" si="11"/>
        <v>39</v>
      </c>
      <c r="W205" s="91">
        <v>24</v>
      </c>
      <c r="X205" s="85">
        <f t="shared" ref="X205:X268" si="14">SUM(V205:W205)</f>
        <v>63</v>
      </c>
      <c r="Y205" s="94" t="s">
        <v>778</v>
      </c>
    </row>
    <row r="206" spans="1:25" ht="14.25" customHeight="1" x14ac:dyDescent="0.3">
      <c r="A206" t="s">
        <v>590</v>
      </c>
      <c r="B206" s="66" t="s">
        <v>591</v>
      </c>
      <c r="C206" s="66" t="s">
        <v>590</v>
      </c>
      <c r="D206" s="66" t="s">
        <v>591</v>
      </c>
      <c r="E206" t="s">
        <v>227</v>
      </c>
      <c r="F206" s="91">
        <v>0</v>
      </c>
      <c r="G206" s="91">
        <v>0</v>
      </c>
      <c r="H206" s="91">
        <v>0</v>
      </c>
      <c r="I206" s="91">
        <v>0</v>
      </c>
      <c r="J206" s="91">
        <v>0</v>
      </c>
      <c r="K206" s="91">
        <v>0</v>
      </c>
      <c r="L206" s="85">
        <f t="shared" si="12"/>
        <v>0</v>
      </c>
      <c r="M206" s="91">
        <v>41</v>
      </c>
      <c r="N206" s="85">
        <f t="shared" si="13"/>
        <v>41</v>
      </c>
      <c r="O206" s="94" t="s">
        <v>778</v>
      </c>
      <c r="P206" s="91">
        <v>0</v>
      </c>
      <c r="Q206" s="91">
        <v>0</v>
      </c>
      <c r="R206" s="91">
        <v>0</v>
      </c>
      <c r="S206" s="91">
        <v>0</v>
      </c>
      <c r="T206" s="91">
        <v>0</v>
      </c>
      <c r="U206" s="91">
        <v>9</v>
      </c>
      <c r="V206" s="85">
        <f t="shared" ref="V206:V269" si="15">SUM(P206:U206)</f>
        <v>9</v>
      </c>
      <c r="W206" s="91">
        <v>53</v>
      </c>
      <c r="X206" s="85">
        <f t="shared" si="14"/>
        <v>62</v>
      </c>
      <c r="Y206" s="94" t="s">
        <v>778</v>
      </c>
    </row>
    <row r="207" spans="1:25" ht="14.25" customHeight="1" x14ac:dyDescent="0.3">
      <c r="A207" t="s">
        <v>592</v>
      </c>
      <c r="B207" s="66" t="s">
        <v>593</v>
      </c>
      <c r="C207" s="66" t="s">
        <v>592</v>
      </c>
      <c r="D207" s="66" t="s">
        <v>593</v>
      </c>
      <c r="E207" t="s">
        <v>248</v>
      </c>
      <c r="F207" s="91">
        <v>0</v>
      </c>
      <c r="G207" s="91">
        <v>0</v>
      </c>
      <c r="H207" s="91">
        <v>8</v>
      </c>
      <c r="I207" s="91">
        <v>0</v>
      </c>
      <c r="J207" s="91">
        <v>47</v>
      </c>
      <c r="K207" s="91">
        <v>21</v>
      </c>
      <c r="L207" s="85">
        <f t="shared" si="12"/>
        <v>76</v>
      </c>
      <c r="M207" s="91">
        <v>22</v>
      </c>
      <c r="N207" s="85">
        <f t="shared" si="13"/>
        <v>98</v>
      </c>
      <c r="O207" s="94" t="s">
        <v>778</v>
      </c>
      <c r="P207" s="91">
        <v>0</v>
      </c>
      <c r="Q207" s="91">
        <v>129</v>
      </c>
      <c r="R207" s="91">
        <v>0</v>
      </c>
      <c r="S207" s="91">
        <v>0</v>
      </c>
      <c r="T207" s="91">
        <v>82</v>
      </c>
      <c r="U207" s="91">
        <v>0</v>
      </c>
      <c r="V207" s="85">
        <f t="shared" si="15"/>
        <v>211</v>
      </c>
      <c r="W207" s="91">
        <v>0</v>
      </c>
      <c r="X207" s="85">
        <f t="shared" si="14"/>
        <v>211</v>
      </c>
      <c r="Y207" s="94" t="s">
        <v>778</v>
      </c>
    </row>
    <row r="208" spans="1:25" ht="14.25" customHeight="1" x14ac:dyDescent="0.3">
      <c r="A208" t="s">
        <v>594</v>
      </c>
      <c r="B208" s="66" t="s">
        <v>595</v>
      </c>
      <c r="C208" s="66" t="s">
        <v>594</v>
      </c>
      <c r="D208" s="66" t="s">
        <v>595</v>
      </c>
      <c r="E208" t="s">
        <v>248</v>
      </c>
      <c r="F208" s="91">
        <v>3</v>
      </c>
      <c r="G208" s="91">
        <v>0</v>
      </c>
      <c r="H208" s="91">
        <v>0</v>
      </c>
      <c r="I208" s="91">
        <v>0</v>
      </c>
      <c r="J208" s="91">
        <v>1</v>
      </c>
      <c r="K208" s="91">
        <v>11</v>
      </c>
      <c r="L208" s="85">
        <f t="shared" si="12"/>
        <v>15</v>
      </c>
      <c r="M208" s="91">
        <v>0</v>
      </c>
      <c r="N208" s="85">
        <f t="shared" si="13"/>
        <v>15</v>
      </c>
      <c r="O208" s="94" t="s">
        <v>778</v>
      </c>
      <c r="P208" s="91">
        <v>74</v>
      </c>
      <c r="Q208" s="91">
        <v>0</v>
      </c>
      <c r="R208" s="91">
        <v>2</v>
      </c>
      <c r="S208" s="91">
        <v>0</v>
      </c>
      <c r="T208" s="91">
        <v>37</v>
      </c>
      <c r="U208" s="91">
        <v>0</v>
      </c>
      <c r="V208" s="85">
        <f t="shared" si="15"/>
        <v>113</v>
      </c>
      <c r="W208" s="91">
        <v>31</v>
      </c>
      <c r="X208" s="85">
        <f t="shared" si="14"/>
        <v>144</v>
      </c>
      <c r="Y208" s="94" t="s">
        <v>778</v>
      </c>
    </row>
    <row r="209" spans="1:25" ht="14.25" customHeight="1" x14ac:dyDescent="0.3">
      <c r="A209" t="s">
        <v>596</v>
      </c>
      <c r="B209" t="s">
        <v>597</v>
      </c>
      <c r="C209" s="66" t="s">
        <v>596</v>
      </c>
      <c r="D209" s="66" t="s">
        <v>597</v>
      </c>
      <c r="E209" t="s">
        <v>227</v>
      </c>
      <c r="F209" s="91">
        <v>14</v>
      </c>
      <c r="G209" s="91">
        <v>0</v>
      </c>
      <c r="H209" s="91">
        <v>0</v>
      </c>
      <c r="I209" s="91">
        <v>0</v>
      </c>
      <c r="J209" s="91">
        <v>17</v>
      </c>
      <c r="K209" s="91">
        <v>37</v>
      </c>
      <c r="L209" s="85">
        <f t="shared" si="12"/>
        <v>68</v>
      </c>
      <c r="M209" s="91">
        <v>0</v>
      </c>
      <c r="N209" s="85">
        <f t="shared" si="13"/>
        <v>68</v>
      </c>
      <c r="O209" s="94" t="s">
        <v>778</v>
      </c>
      <c r="P209" s="91">
        <v>48</v>
      </c>
      <c r="Q209" s="91">
        <v>0</v>
      </c>
      <c r="R209" s="91">
        <v>0</v>
      </c>
      <c r="S209" s="91">
        <v>10</v>
      </c>
      <c r="T209" s="91">
        <v>36</v>
      </c>
      <c r="U209" s="91">
        <v>0</v>
      </c>
      <c r="V209" s="85">
        <f t="shared" si="15"/>
        <v>94</v>
      </c>
      <c r="W209" s="91">
        <v>0</v>
      </c>
      <c r="X209" s="85">
        <f t="shared" si="14"/>
        <v>94</v>
      </c>
      <c r="Y209" s="94" t="s">
        <v>57</v>
      </c>
    </row>
    <row r="210" spans="1:25" ht="14.25" customHeight="1" x14ac:dyDescent="0.3">
      <c r="A210" t="s">
        <v>598</v>
      </c>
      <c r="B210" s="66" t="s">
        <v>599</v>
      </c>
      <c r="C210" s="66" t="s">
        <v>598</v>
      </c>
      <c r="D210" s="66" t="s">
        <v>599</v>
      </c>
      <c r="E210" t="s">
        <v>227</v>
      </c>
      <c r="F210" s="91">
        <v>24</v>
      </c>
      <c r="G210" s="91">
        <v>0</v>
      </c>
      <c r="H210" s="91">
        <v>0</v>
      </c>
      <c r="I210" s="91">
        <v>0</v>
      </c>
      <c r="J210" s="91">
        <v>53</v>
      </c>
      <c r="K210" s="91">
        <v>180</v>
      </c>
      <c r="L210" s="85">
        <f t="shared" si="12"/>
        <v>257</v>
      </c>
      <c r="M210" s="91">
        <v>0</v>
      </c>
      <c r="N210" s="85">
        <f t="shared" si="13"/>
        <v>257</v>
      </c>
      <c r="O210" s="94" t="s">
        <v>57</v>
      </c>
      <c r="P210" s="91">
        <v>29</v>
      </c>
      <c r="Q210" s="91">
        <v>0</v>
      </c>
      <c r="R210" s="91">
        <v>0</v>
      </c>
      <c r="S210" s="91">
        <v>0</v>
      </c>
      <c r="T210" s="91">
        <v>43</v>
      </c>
      <c r="U210" s="91">
        <v>0</v>
      </c>
      <c r="V210" s="85">
        <f t="shared" si="15"/>
        <v>72</v>
      </c>
      <c r="W210" s="91">
        <v>0</v>
      </c>
      <c r="X210" s="85">
        <f t="shared" si="14"/>
        <v>72</v>
      </c>
      <c r="Y210" s="94" t="s">
        <v>778</v>
      </c>
    </row>
    <row r="211" spans="1:25" ht="14.25" customHeight="1" x14ac:dyDescent="0.3">
      <c r="A211" t="s">
        <v>845</v>
      </c>
      <c r="B211" s="66" t="s">
        <v>846</v>
      </c>
      <c r="C211" s="66" t="s">
        <v>702</v>
      </c>
      <c r="D211" s="66" t="s">
        <v>703</v>
      </c>
      <c r="E211" t="s">
        <v>258</v>
      </c>
      <c r="F211" s="91">
        <v>10</v>
      </c>
      <c r="G211" s="91">
        <v>10</v>
      </c>
      <c r="H211" s="91">
        <v>0</v>
      </c>
      <c r="I211" s="91">
        <v>0</v>
      </c>
      <c r="J211" s="91">
        <v>15</v>
      </c>
      <c r="K211" s="91">
        <v>15</v>
      </c>
      <c r="L211" s="85">
        <f t="shared" si="12"/>
        <v>50</v>
      </c>
      <c r="M211" s="91">
        <v>64</v>
      </c>
      <c r="N211" s="85">
        <f t="shared" si="13"/>
        <v>114</v>
      </c>
      <c r="O211" s="94" t="s">
        <v>778</v>
      </c>
      <c r="P211" s="91">
        <v>0</v>
      </c>
      <c r="Q211" s="91">
        <v>47</v>
      </c>
      <c r="R211" s="91">
        <v>0</v>
      </c>
      <c r="S211" s="91">
        <v>0</v>
      </c>
      <c r="T211" s="91">
        <v>48</v>
      </c>
      <c r="U211" s="91">
        <v>0</v>
      </c>
      <c r="V211" s="85">
        <f t="shared" si="15"/>
        <v>95</v>
      </c>
      <c r="W211" s="91">
        <v>10</v>
      </c>
      <c r="X211" s="85">
        <f t="shared" si="14"/>
        <v>105</v>
      </c>
      <c r="Y211" s="94" t="s">
        <v>778</v>
      </c>
    </row>
    <row r="212" spans="1:25" ht="14.25" customHeight="1" x14ac:dyDescent="0.3">
      <c r="A212" t="s">
        <v>600</v>
      </c>
      <c r="B212" s="66" t="s">
        <v>601</v>
      </c>
      <c r="C212" s="66" t="s">
        <v>600</v>
      </c>
      <c r="D212" s="66" t="s">
        <v>601</v>
      </c>
      <c r="E212" t="s">
        <v>236</v>
      </c>
      <c r="F212" s="91">
        <v>0</v>
      </c>
      <c r="G212" s="91">
        <v>0</v>
      </c>
      <c r="H212" s="91">
        <v>0</v>
      </c>
      <c r="I212" s="91">
        <v>0</v>
      </c>
      <c r="J212" s="91">
        <v>2</v>
      </c>
      <c r="K212" s="91">
        <v>161</v>
      </c>
      <c r="L212" s="85">
        <f t="shared" si="12"/>
        <v>163</v>
      </c>
      <c r="M212" s="91">
        <v>0</v>
      </c>
      <c r="N212" s="85">
        <f t="shared" si="13"/>
        <v>163</v>
      </c>
      <c r="O212" s="94" t="s">
        <v>778</v>
      </c>
      <c r="P212" s="91">
        <v>18</v>
      </c>
      <c r="Q212" s="91">
        <v>0</v>
      </c>
      <c r="R212" s="91">
        <v>30</v>
      </c>
      <c r="S212" s="91">
        <v>0</v>
      </c>
      <c r="T212" s="91">
        <v>4</v>
      </c>
      <c r="U212" s="91">
        <v>6</v>
      </c>
      <c r="V212" s="85">
        <f t="shared" si="15"/>
        <v>58</v>
      </c>
      <c r="W212" s="91">
        <v>49</v>
      </c>
      <c r="X212" s="85">
        <f t="shared" si="14"/>
        <v>107</v>
      </c>
      <c r="Y212" s="94" t="s">
        <v>778</v>
      </c>
    </row>
    <row r="213" spans="1:25" ht="14.25" customHeight="1" x14ac:dyDescent="0.3">
      <c r="A213" t="s">
        <v>602</v>
      </c>
      <c r="B213" s="66" t="s">
        <v>603</v>
      </c>
      <c r="C213" s="66" t="s">
        <v>602</v>
      </c>
      <c r="D213" s="66" t="s">
        <v>603</v>
      </c>
      <c r="E213" t="s">
        <v>224</v>
      </c>
      <c r="F213" s="91">
        <v>5</v>
      </c>
      <c r="G213" s="91">
        <v>40</v>
      </c>
      <c r="H213" s="91">
        <v>0</v>
      </c>
      <c r="I213" s="91">
        <v>0</v>
      </c>
      <c r="J213" s="91">
        <v>35</v>
      </c>
      <c r="K213" s="91">
        <v>0</v>
      </c>
      <c r="L213" s="85">
        <f t="shared" si="12"/>
        <v>80</v>
      </c>
      <c r="M213" s="91">
        <v>0</v>
      </c>
      <c r="N213" s="85">
        <f t="shared" si="13"/>
        <v>80</v>
      </c>
      <c r="O213" s="94" t="s">
        <v>778</v>
      </c>
      <c r="P213" s="91">
        <v>74</v>
      </c>
      <c r="Q213" s="91">
        <v>37</v>
      </c>
      <c r="R213" s="91">
        <v>0</v>
      </c>
      <c r="S213" s="91">
        <v>0</v>
      </c>
      <c r="T213" s="91">
        <v>0</v>
      </c>
      <c r="U213" s="91">
        <v>0</v>
      </c>
      <c r="V213" s="85">
        <f t="shared" si="15"/>
        <v>111</v>
      </c>
      <c r="W213" s="91">
        <v>0</v>
      </c>
      <c r="X213" s="85">
        <f t="shared" si="14"/>
        <v>111</v>
      </c>
      <c r="Y213" s="94" t="s">
        <v>778</v>
      </c>
    </row>
    <row r="214" spans="1:25" ht="14.25" customHeight="1" x14ac:dyDescent="0.3">
      <c r="A214" t="s">
        <v>604</v>
      </c>
      <c r="B214" t="s">
        <v>605</v>
      </c>
      <c r="C214" s="66" t="s">
        <v>604</v>
      </c>
      <c r="D214" s="66" t="s">
        <v>605</v>
      </c>
      <c r="E214" t="s">
        <v>258</v>
      </c>
      <c r="F214" s="91">
        <v>0</v>
      </c>
      <c r="G214" s="91">
        <v>223</v>
      </c>
      <c r="H214" s="91">
        <v>0</v>
      </c>
      <c r="I214" s="91">
        <v>0</v>
      </c>
      <c r="J214" s="91">
        <v>0</v>
      </c>
      <c r="K214" s="91">
        <v>33</v>
      </c>
      <c r="L214" s="85">
        <f t="shared" si="12"/>
        <v>256</v>
      </c>
      <c r="M214" s="91">
        <v>520</v>
      </c>
      <c r="N214" s="85">
        <f t="shared" si="13"/>
        <v>776</v>
      </c>
      <c r="O214" s="94" t="s">
        <v>57</v>
      </c>
      <c r="P214" s="91">
        <v>16</v>
      </c>
      <c r="Q214" s="91">
        <v>5</v>
      </c>
      <c r="R214" s="91">
        <v>3</v>
      </c>
      <c r="S214" s="91">
        <v>0</v>
      </c>
      <c r="T214" s="91">
        <v>59</v>
      </c>
      <c r="U214" s="91">
        <v>0</v>
      </c>
      <c r="V214" s="85">
        <f t="shared" si="15"/>
        <v>83</v>
      </c>
      <c r="W214" s="91">
        <v>127</v>
      </c>
      <c r="X214" s="85">
        <f t="shared" si="14"/>
        <v>210</v>
      </c>
      <c r="Y214" s="94" t="s">
        <v>57</v>
      </c>
    </row>
    <row r="215" spans="1:25" ht="14.25" customHeight="1" x14ac:dyDescent="0.3">
      <c r="A215" t="s">
        <v>847</v>
      </c>
      <c r="B215" s="66" t="s">
        <v>848</v>
      </c>
      <c r="C215" s="66" t="s">
        <v>586</v>
      </c>
      <c r="D215" s="66" t="s">
        <v>587</v>
      </c>
      <c r="E215" t="s">
        <v>248</v>
      </c>
      <c r="F215" s="91">
        <v>0</v>
      </c>
      <c r="G215" s="91">
        <v>0</v>
      </c>
      <c r="H215" s="91">
        <v>0</v>
      </c>
      <c r="I215" s="91">
        <v>0</v>
      </c>
      <c r="J215" s="91">
        <v>0</v>
      </c>
      <c r="K215" s="91">
        <v>25</v>
      </c>
      <c r="L215" s="85">
        <f t="shared" si="12"/>
        <v>25</v>
      </c>
      <c r="M215" s="91">
        <v>0</v>
      </c>
      <c r="N215" s="85">
        <f t="shared" si="13"/>
        <v>25</v>
      </c>
      <c r="O215" s="94" t="s">
        <v>778</v>
      </c>
      <c r="P215" s="91">
        <v>48</v>
      </c>
      <c r="Q215" s="91">
        <v>1</v>
      </c>
      <c r="R215" s="91">
        <v>6</v>
      </c>
      <c r="S215" s="91">
        <v>8</v>
      </c>
      <c r="T215" s="91">
        <v>37</v>
      </c>
      <c r="U215" s="91">
        <v>0</v>
      </c>
      <c r="V215" s="85">
        <f t="shared" si="15"/>
        <v>100</v>
      </c>
      <c r="W215" s="91">
        <v>47</v>
      </c>
      <c r="X215" s="85">
        <f t="shared" si="14"/>
        <v>147</v>
      </c>
      <c r="Y215" s="94" t="s">
        <v>57</v>
      </c>
    </row>
    <row r="216" spans="1:25" ht="14.25" customHeight="1" x14ac:dyDescent="0.3">
      <c r="A216" t="s">
        <v>606</v>
      </c>
      <c r="B216" t="s">
        <v>607</v>
      </c>
      <c r="C216" s="66" t="s">
        <v>606</v>
      </c>
      <c r="D216" s="66" t="s">
        <v>607</v>
      </c>
      <c r="E216" t="s">
        <v>253</v>
      </c>
      <c r="F216" s="91">
        <v>0</v>
      </c>
      <c r="G216" s="91">
        <v>0</v>
      </c>
      <c r="H216" s="91">
        <v>0</v>
      </c>
      <c r="I216" s="91">
        <v>0</v>
      </c>
      <c r="J216" s="91">
        <v>0</v>
      </c>
      <c r="K216" s="91">
        <v>0</v>
      </c>
      <c r="L216" s="85">
        <f t="shared" si="12"/>
        <v>0</v>
      </c>
      <c r="M216" s="91">
        <v>16</v>
      </c>
      <c r="N216" s="85">
        <f t="shared" si="13"/>
        <v>16</v>
      </c>
      <c r="O216" s="94" t="s">
        <v>778</v>
      </c>
      <c r="P216" s="91">
        <v>0</v>
      </c>
      <c r="Q216" s="91">
        <v>0</v>
      </c>
      <c r="R216" s="91">
        <v>0</v>
      </c>
      <c r="S216" s="91">
        <v>0</v>
      </c>
      <c r="T216" s="91">
        <v>0</v>
      </c>
      <c r="U216" s="91">
        <v>0</v>
      </c>
      <c r="V216" s="85">
        <f t="shared" si="15"/>
        <v>0</v>
      </c>
      <c r="W216" s="91">
        <v>0</v>
      </c>
      <c r="X216" s="85">
        <f t="shared" si="14"/>
        <v>0</v>
      </c>
      <c r="Y216" s="94" t="s">
        <v>778</v>
      </c>
    </row>
    <row r="217" spans="1:25" ht="14.25" customHeight="1" x14ac:dyDescent="0.3">
      <c r="A217" t="s">
        <v>608</v>
      </c>
      <c r="B217" s="66" t="s">
        <v>609</v>
      </c>
      <c r="C217" s="66" t="s">
        <v>608</v>
      </c>
      <c r="D217" s="66" t="s">
        <v>609</v>
      </c>
      <c r="E217" t="s">
        <v>343</v>
      </c>
      <c r="F217" s="91">
        <v>16</v>
      </c>
      <c r="G217" s="91">
        <v>0</v>
      </c>
      <c r="H217" s="91">
        <v>0</v>
      </c>
      <c r="I217" s="91">
        <v>0</v>
      </c>
      <c r="J217" s="91">
        <v>0</v>
      </c>
      <c r="K217" s="91">
        <v>47</v>
      </c>
      <c r="L217" s="85">
        <f t="shared" si="12"/>
        <v>63</v>
      </c>
      <c r="M217" s="91">
        <v>0</v>
      </c>
      <c r="N217" s="85">
        <f t="shared" si="13"/>
        <v>63</v>
      </c>
      <c r="O217" s="94" t="s">
        <v>57</v>
      </c>
      <c r="P217" s="91">
        <v>9</v>
      </c>
      <c r="Q217" s="91">
        <v>0</v>
      </c>
      <c r="R217" s="91">
        <v>0</v>
      </c>
      <c r="S217" s="91">
        <v>2</v>
      </c>
      <c r="T217" s="91">
        <v>2</v>
      </c>
      <c r="U217" s="91">
        <v>17</v>
      </c>
      <c r="V217" s="85">
        <f t="shared" si="15"/>
        <v>30</v>
      </c>
      <c r="W217" s="91">
        <v>0</v>
      </c>
      <c r="X217" s="85">
        <f t="shared" si="14"/>
        <v>30</v>
      </c>
      <c r="Y217" s="94" t="s">
        <v>57</v>
      </c>
    </row>
    <row r="218" spans="1:25" ht="14.25" customHeight="1" x14ac:dyDescent="0.3">
      <c r="A218" t="s">
        <v>610</v>
      </c>
      <c r="B218" s="66" t="s">
        <v>611</v>
      </c>
      <c r="C218" s="66" t="s">
        <v>610</v>
      </c>
      <c r="D218" t="s">
        <v>611</v>
      </c>
      <c r="E218" t="s">
        <v>224</v>
      </c>
      <c r="F218" s="91">
        <v>0</v>
      </c>
      <c r="G218" s="91">
        <v>62</v>
      </c>
      <c r="H218" s="91">
        <v>0</v>
      </c>
      <c r="I218" s="91">
        <v>0</v>
      </c>
      <c r="J218" s="91">
        <v>0</v>
      </c>
      <c r="K218" s="91">
        <v>144</v>
      </c>
      <c r="L218" s="85">
        <f t="shared" si="12"/>
        <v>206</v>
      </c>
      <c r="M218" s="91">
        <v>51</v>
      </c>
      <c r="N218" s="85">
        <f t="shared" si="13"/>
        <v>257</v>
      </c>
      <c r="O218" s="94" t="s">
        <v>57</v>
      </c>
      <c r="P218" s="91">
        <v>0</v>
      </c>
      <c r="Q218" s="91">
        <v>34</v>
      </c>
      <c r="R218" s="91">
        <v>0</v>
      </c>
      <c r="S218" s="91">
        <v>0</v>
      </c>
      <c r="T218" s="91">
        <v>3</v>
      </c>
      <c r="U218" s="91">
        <v>0</v>
      </c>
      <c r="V218" s="85">
        <f t="shared" si="15"/>
        <v>37</v>
      </c>
      <c r="W218" s="91">
        <v>143</v>
      </c>
      <c r="X218" s="85">
        <f t="shared" si="14"/>
        <v>180</v>
      </c>
      <c r="Y218" s="94" t="s">
        <v>778</v>
      </c>
    </row>
    <row r="219" spans="1:25" ht="14.25" customHeight="1" x14ac:dyDescent="0.3">
      <c r="A219" t="s">
        <v>612</v>
      </c>
      <c r="B219" s="66" t="s">
        <v>613</v>
      </c>
      <c r="C219" s="66" t="s">
        <v>612</v>
      </c>
      <c r="D219" s="66" t="s">
        <v>613</v>
      </c>
      <c r="E219" t="s">
        <v>236</v>
      </c>
      <c r="F219" s="91">
        <v>0</v>
      </c>
      <c r="G219" s="91">
        <v>0</v>
      </c>
      <c r="H219" s="91">
        <v>0</v>
      </c>
      <c r="I219" s="91">
        <v>0</v>
      </c>
      <c r="J219" s="91">
        <v>0</v>
      </c>
      <c r="K219" s="91">
        <v>221</v>
      </c>
      <c r="L219" s="85">
        <f t="shared" si="12"/>
        <v>221</v>
      </c>
      <c r="M219" s="91">
        <v>0</v>
      </c>
      <c r="N219" s="85">
        <f t="shared" si="13"/>
        <v>221</v>
      </c>
      <c r="O219" s="94" t="s">
        <v>778</v>
      </c>
      <c r="P219" s="91">
        <v>8</v>
      </c>
      <c r="Q219" s="91">
        <v>46</v>
      </c>
      <c r="R219" s="91">
        <v>0</v>
      </c>
      <c r="S219" s="91">
        <v>0</v>
      </c>
      <c r="T219" s="91">
        <v>8</v>
      </c>
      <c r="U219" s="91">
        <v>0</v>
      </c>
      <c r="V219" s="85">
        <f t="shared" si="15"/>
        <v>62</v>
      </c>
      <c r="W219" s="91">
        <v>0</v>
      </c>
      <c r="X219" s="85">
        <f t="shared" si="14"/>
        <v>62</v>
      </c>
      <c r="Y219" s="94" t="s">
        <v>778</v>
      </c>
    </row>
    <row r="220" spans="1:25" ht="14.25" customHeight="1" x14ac:dyDescent="0.3">
      <c r="A220" t="s">
        <v>303</v>
      </c>
      <c r="B220" t="s">
        <v>304</v>
      </c>
      <c r="C220" s="66" t="s">
        <v>303</v>
      </c>
      <c r="D220" s="66" t="s">
        <v>304</v>
      </c>
      <c r="E220" t="s">
        <v>224</v>
      </c>
      <c r="F220" s="91">
        <v>0</v>
      </c>
      <c r="G220" s="91">
        <v>0</v>
      </c>
      <c r="H220" s="91">
        <v>0</v>
      </c>
      <c r="I220" s="91">
        <v>0</v>
      </c>
      <c r="J220" s="91">
        <v>0</v>
      </c>
      <c r="K220" s="91">
        <v>0</v>
      </c>
      <c r="L220" s="85">
        <f t="shared" si="12"/>
        <v>0</v>
      </c>
      <c r="M220" s="91">
        <v>0</v>
      </c>
      <c r="N220" s="85">
        <f t="shared" si="13"/>
        <v>0</v>
      </c>
      <c r="O220" s="94" t="s">
        <v>778</v>
      </c>
      <c r="P220" s="91">
        <v>0</v>
      </c>
      <c r="Q220" s="91">
        <v>0</v>
      </c>
      <c r="R220" s="91">
        <v>0</v>
      </c>
      <c r="S220" s="91">
        <v>0</v>
      </c>
      <c r="T220" s="91">
        <v>81</v>
      </c>
      <c r="U220" s="91">
        <v>0</v>
      </c>
      <c r="V220" s="85">
        <f t="shared" si="15"/>
        <v>81</v>
      </c>
      <c r="W220" s="91">
        <v>0</v>
      </c>
      <c r="X220" s="85">
        <f t="shared" si="14"/>
        <v>81</v>
      </c>
      <c r="Y220" s="94" t="s">
        <v>778</v>
      </c>
    </row>
    <row r="221" spans="1:25" ht="14.25" customHeight="1" x14ac:dyDescent="0.3">
      <c r="A221" t="s">
        <v>614</v>
      </c>
      <c r="B221" s="66" t="s">
        <v>615</v>
      </c>
      <c r="C221" s="66" t="s">
        <v>614</v>
      </c>
      <c r="D221" s="66" t="s">
        <v>615</v>
      </c>
      <c r="E221" t="s">
        <v>236</v>
      </c>
      <c r="F221" s="91">
        <v>0</v>
      </c>
      <c r="G221" s="91">
        <v>0</v>
      </c>
      <c r="H221" s="91">
        <v>0</v>
      </c>
      <c r="I221" s="91">
        <v>0</v>
      </c>
      <c r="J221" s="91">
        <v>7</v>
      </c>
      <c r="K221" s="91">
        <v>0</v>
      </c>
      <c r="L221" s="85">
        <f t="shared" si="12"/>
        <v>7</v>
      </c>
      <c r="M221" s="91">
        <v>100</v>
      </c>
      <c r="N221" s="85">
        <f t="shared" si="13"/>
        <v>107</v>
      </c>
      <c r="O221" s="94" t="s">
        <v>778</v>
      </c>
      <c r="P221" s="91">
        <v>2</v>
      </c>
      <c r="Q221" s="91">
        <v>0</v>
      </c>
      <c r="R221" s="91">
        <v>0</v>
      </c>
      <c r="S221" s="91">
        <v>0</v>
      </c>
      <c r="T221" s="91">
        <v>0</v>
      </c>
      <c r="U221" s="91">
        <v>0</v>
      </c>
      <c r="V221" s="85">
        <f t="shared" si="15"/>
        <v>2</v>
      </c>
      <c r="W221" s="91">
        <v>0</v>
      </c>
      <c r="X221" s="85">
        <f t="shared" si="14"/>
        <v>2</v>
      </c>
      <c r="Y221" s="94" t="s">
        <v>778</v>
      </c>
    </row>
    <row r="222" spans="1:25" ht="14.25" customHeight="1" x14ac:dyDescent="0.3">
      <c r="A222" t="s">
        <v>616</v>
      </c>
      <c r="B222" t="s">
        <v>617</v>
      </c>
      <c r="C222" s="66" t="s">
        <v>616</v>
      </c>
      <c r="D222" t="s">
        <v>617</v>
      </c>
      <c r="E222" t="s">
        <v>258</v>
      </c>
      <c r="F222" s="91">
        <v>0</v>
      </c>
      <c r="G222" s="91">
        <v>0</v>
      </c>
      <c r="H222" s="91">
        <v>0</v>
      </c>
      <c r="I222" s="91">
        <v>0</v>
      </c>
      <c r="J222" s="91">
        <v>0</v>
      </c>
      <c r="K222" s="91">
        <v>129</v>
      </c>
      <c r="L222" s="85">
        <f t="shared" si="12"/>
        <v>129</v>
      </c>
      <c r="M222" s="91">
        <v>0</v>
      </c>
      <c r="N222" s="85">
        <f t="shared" si="13"/>
        <v>129</v>
      </c>
      <c r="O222" s="94" t="s">
        <v>778</v>
      </c>
      <c r="P222" s="91">
        <v>85</v>
      </c>
      <c r="Q222" s="91">
        <v>0</v>
      </c>
      <c r="R222" s="91">
        <v>0</v>
      </c>
      <c r="S222" s="91">
        <v>0</v>
      </c>
      <c r="T222" s="91">
        <v>0</v>
      </c>
      <c r="U222" s="91">
        <v>0</v>
      </c>
      <c r="V222" s="85">
        <f t="shared" si="15"/>
        <v>85</v>
      </c>
      <c r="W222" s="91">
        <v>83</v>
      </c>
      <c r="X222" s="85">
        <f t="shared" si="14"/>
        <v>168</v>
      </c>
      <c r="Y222" s="94" t="s">
        <v>778</v>
      </c>
    </row>
    <row r="223" spans="1:25" ht="14.25" customHeight="1" x14ac:dyDescent="0.3">
      <c r="A223" t="s">
        <v>618</v>
      </c>
      <c r="B223" s="66" t="s">
        <v>619</v>
      </c>
      <c r="C223" s="66" t="s">
        <v>618</v>
      </c>
      <c r="D223" s="66" t="s">
        <v>619</v>
      </c>
      <c r="E223" t="s">
        <v>253</v>
      </c>
      <c r="F223" s="91">
        <v>0</v>
      </c>
      <c r="G223" s="91">
        <v>0</v>
      </c>
      <c r="H223" s="91">
        <v>0</v>
      </c>
      <c r="I223" s="91">
        <v>0</v>
      </c>
      <c r="J223" s="91">
        <v>0</v>
      </c>
      <c r="K223" s="91">
        <v>0</v>
      </c>
      <c r="L223" s="85">
        <f t="shared" si="12"/>
        <v>0</v>
      </c>
      <c r="M223" s="91">
        <v>0</v>
      </c>
      <c r="N223" s="85">
        <f t="shared" si="13"/>
        <v>0</v>
      </c>
      <c r="O223" s="94" t="s">
        <v>57</v>
      </c>
      <c r="P223" s="91">
        <v>15</v>
      </c>
      <c r="Q223" s="91">
        <v>17</v>
      </c>
      <c r="R223" s="91">
        <v>0</v>
      </c>
      <c r="S223" s="91">
        <v>0</v>
      </c>
      <c r="T223" s="91">
        <v>14</v>
      </c>
      <c r="U223" s="91">
        <v>0</v>
      </c>
      <c r="V223" s="85">
        <f t="shared" si="15"/>
        <v>46</v>
      </c>
      <c r="W223" s="91">
        <v>0</v>
      </c>
      <c r="X223" s="85">
        <f t="shared" si="14"/>
        <v>46</v>
      </c>
      <c r="Y223" s="94" t="s">
        <v>778</v>
      </c>
    </row>
    <row r="224" spans="1:25" ht="14.25" customHeight="1" x14ac:dyDescent="0.3">
      <c r="A224" t="s">
        <v>620</v>
      </c>
      <c r="B224" s="66" t="s">
        <v>621</v>
      </c>
      <c r="C224" s="66" t="s">
        <v>620</v>
      </c>
      <c r="D224" s="66" t="s">
        <v>621</v>
      </c>
      <c r="E224" t="s">
        <v>253</v>
      </c>
      <c r="F224" s="91">
        <v>0</v>
      </c>
      <c r="G224" s="91">
        <v>69</v>
      </c>
      <c r="H224" s="91">
        <v>0</v>
      </c>
      <c r="I224" s="91">
        <v>0</v>
      </c>
      <c r="J224" s="91">
        <v>17</v>
      </c>
      <c r="K224" s="91">
        <v>0</v>
      </c>
      <c r="L224" s="85">
        <f t="shared" si="12"/>
        <v>86</v>
      </c>
      <c r="M224" s="91">
        <v>50</v>
      </c>
      <c r="N224" s="85">
        <f t="shared" si="13"/>
        <v>136</v>
      </c>
      <c r="O224" s="94" t="s">
        <v>778</v>
      </c>
      <c r="P224" s="91">
        <v>0</v>
      </c>
      <c r="Q224" s="91">
        <v>0</v>
      </c>
      <c r="R224" s="91">
        <v>0</v>
      </c>
      <c r="S224" s="91">
        <v>0</v>
      </c>
      <c r="T224" s="91">
        <v>4</v>
      </c>
      <c r="U224" s="91">
        <v>0</v>
      </c>
      <c r="V224" s="85">
        <f t="shared" si="15"/>
        <v>4</v>
      </c>
      <c r="W224" s="91">
        <v>0</v>
      </c>
      <c r="X224" s="85">
        <f t="shared" si="14"/>
        <v>4</v>
      </c>
      <c r="Y224" s="94" t="s">
        <v>778</v>
      </c>
    </row>
    <row r="225" spans="1:25" ht="14.25" customHeight="1" x14ac:dyDescent="0.3">
      <c r="A225" t="s">
        <v>311</v>
      </c>
      <c r="B225" s="66" t="s">
        <v>312</v>
      </c>
      <c r="C225" s="66" t="s">
        <v>311</v>
      </c>
      <c r="D225" s="66" t="s">
        <v>312</v>
      </c>
      <c r="E225" t="s">
        <v>236</v>
      </c>
      <c r="F225" s="91">
        <v>0</v>
      </c>
      <c r="G225" s="91">
        <v>0</v>
      </c>
      <c r="H225" s="91">
        <v>0</v>
      </c>
      <c r="I225" s="91">
        <v>0</v>
      </c>
      <c r="J225" s="91">
        <v>0</v>
      </c>
      <c r="K225" s="91">
        <v>119</v>
      </c>
      <c r="L225" s="85">
        <f t="shared" si="12"/>
        <v>119</v>
      </c>
      <c r="M225" s="91">
        <v>437</v>
      </c>
      <c r="N225" s="85">
        <f t="shared" si="13"/>
        <v>556</v>
      </c>
      <c r="O225" s="94" t="s">
        <v>57</v>
      </c>
      <c r="P225" s="91">
        <v>0</v>
      </c>
      <c r="Q225" s="91">
        <v>0</v>
      </c>
      <c r="R225" s="91">
        <v>13</v>
      </c>
      <c r="S225" s="91">
        <v>0</v>
      </c>
      <c r="T225" s="91">
        <v>1</v>
      </c>
      <c r="U225" s="91">
        <v>0</v>
      </c>
      <c r="V225" s="85">
        <f t="shared" si="15"/>
        <v>14</v>
      </c>
      <c r="W225" s="91">
        <v>21</v>
      </c>
      <c r="X225" s="85">
        <f t="shared" si="14"/>
        <v>35</v>
      </c>
      <c r="Y225" s="94" t="s">
        <v>778</v>
      </c>
    </row>
    <row r="226" spans="1:25" ht="14.25" customHeight="1" x14ac:dyDescent="0.3">
      <c r="A226" t="s">
        <v>622</v>
      </c>
      <c r="B226" t="s">
        <v>623</v>
      </c>
      <c r="C226" s="66" t="s">
        <v>622</v>
      </c>
      <c r="D226" s="66" t="s">
        <v>623</v>
      </c>
      <c r="E226" t="s">
        <v>258</v>
      </c>
      <c r="F226" s="91">
        <v>2</v>
      </c>
      <c r="G226" s="91">
        <v>0</v>
      </c>
      <c r="H226" s="91">
        <v>0</v>
      </c>
      <c r="I226" s="91">
        <v>0</v>
      </c>
      <c r="J226" s="91">
        <v>15</v>
      </c>
      <c r="K226" s="91">
        <v>73</v>
      </c>
      <c r="L226" s="85">
        <f t="shared" si="12"/>
        <v>90</v>
      </c>
      <c r="M226" s="91">
        <v>0</v>
      </c>
      <c r="N226" s="85">
        <f t="shared" si="13"/>
        <v>90</v>
      </c>
      <c r="O226" s="94" t="s">
        <v>778</v>
      </c>
      <c r="P226" s="91">
        <v>10</v>
      </c>
      <c r="Q226" s="91">
        <v>7</v>
      </c>
      <c r="R226" s="91">
        <v>0</v>
      </c>
      <c r="S226" s="91">
        <v>0</v>
      </c>
      <c r="T226" s="91">
        <v>34</v>
      </c>
      <c r="U226" s="91">
        <v>0</v>
      </c>
      <c r="V226" s="85">
        <f t="shared" si="15"/>
        <v>51</v>
      </c>
      <c r="W226" s="91">
        <v>0</v>
      </c>
      <c r="X226" s="85">
        <f t="shared" si="14"/>
        <v>51</v>
      </c>
      <c r="Y226" s="94" t="s">
        <v>778</v>
      </c>
    </row>
    <row r="227" spans="1:25" ht="14.25" customHeight="1" x14ac:dyDescent="0.3">
      <c r="A227" t="s">
        <v>624</v>
      </c>
      <c r="B227" s="66" t="s">
        <v>625</v>
      </c>
      <c r="C227" s="66" t="s">
        <v>624</v>
      </c>
      <c r="D227" s="66" t="s">
        <v>625</v>
      </c>
      <c r="E227" t="s">
        <v>343</v>
      </c>
      <c r="F227" s="91">
        <v>12</v>
      </c>
      <c r="G227" s="91">
        <v>0</v>
      </c>
      <c r="H227" s="91">
        <v>0</v>
      </c>
      <c r="I227" s="91">
        <v>5</v>
      </c>
      <c r="J227" s="91">
        <v>32</v>
      </c>
      <c r="K227" s="91">
        <v>194</v>
      </c>
      <c r="L227" s="85">
        <f t="shared" si="12"/>
        <v>243</v>
      </c>
      <c r="M227" s="91">
        <v>5</v>
      </c>
      <c r="N227" s="85">
        <f t="shared" si="13"/>
        <v>248</v>
      </c>
      <c r="O227" s="94" t="s">
        <v>57</v>
      </c>
      <c r="P227" s="91">
        <v>15</v>
      </c>
      <c r="Q227" s="91">
        <v>0</v>
      </c>
      <c r="R227" s="91">
        <v>0</v>
      </c>
      <c r="S227" s="91">
        <v>5</v>
      </c>
      <c r="T227" s="91">
        <v>32</v>
      </c>
      <c r="U227" s="91">
        <v>18</v>
      </c>
      <c r="V227" s="85">
        <f t="shared" si="15"/>
        <v>70</v>
      </c>
      <c r="W227" s="91">
        <v>10</v>
      </c>
      <c r="X227" s="85">
        <f t="shared" si="14"/>
        <v>80</v>
      </c>
      <c r="Y227" s="94" t="s">
        <v>57</v>
      </c>
    </row>
    <row r="228" spans="1:25" ht="14.25" customHeight="1" x14ac:dyDescent="0.3">
      <c r="A228" t="s">
        <v>626</v>
      </c>
      <c r="B228" s="66" t="s">
        <v>627</v>
      </c>
      <c r="C228" s="66" t="s">
        <v>626</v>
      </c>
      <c r="D228" s="66" t="s">
        <v>627</v>
      </c>
      <c r="E228" t="s">
        <v>253</v>
      </c>
      <c r="F228" s="91">
        <v>35</v>
      </c>
      <c r="G228" s="91">
        <v>0</v>
      </c>
      <c r="H228" s="91">
        <v>0</v>
      </c>
      <c r="I228" s="91">
        <v>0</v>
      </c>
      <c r="J228" s="91">
        <v>8</v>
      </c>
      <c r="K228" s="91">
        <v>0</v>
      </c>
      <c r="L228" s="85">
        <f t="shared" si="12"/>
        <v>43</v>
      </c>
      <c r="M228" s="91">
        <v>0</v>
      </c>
      <c r="N228" s="85">
        <f t="shared" si="13"/>
        <v>43</v>
      </c>
      <c r="O228" s="94" t="s">
        <v>778</v>
      </c>
      <c r="P228" s="91">
        <v>105</v>
      </c>
      <c r="Q228" s="91">
        <v>0</v>
      </c>
      <c r="R228" s="91">
        <v>0</v>
      </c>
      <c r="S228" s="91">
        <v>0</v>
      </c>
      <c r="T228" s="91">
        <v>0</v>
      </c>
      <c r="U228" s="91">
        <v>14</v>
      </c>
      <c r="V228" s="85">
        <f t="shared" si="15"/>
        <v>119</v>
      </c>
      <c r="W228" s="91">
        <v>52</v>
      </c>
      <c r="X228" s="85">
        <f t="shared" si="14"/>
        <v>171</v>
      </c>
      <c r="Y228" s="94" t="s">
        <v>778</v>
      </c>
    </row>
    <row r="229" spans="1:25" ht="14.25" customHeight="1" x14ac:dyDescent="0.3">
      <c r="A229" t="s">
        <v>628</v>
      </c>
      <c r="B229" s="66" t="s">
        <v>629</v>
      </c>
      <c r="C229" s="66" t="s">
        <v>628</v>
      </c>
      <c r="D229" s="66" t="s">
        <v>629</v>
      </c>
      <c r="E229" t="s">
        <v>253</v>
      </c>
      <c r="F229" s="91">
        <v>0</v>
      </c>
      <c r="G229" s="91">
        <v>0</v>
      </c>
      <c r="H229" s="91">
        <v>0</v>
      </c>
      <c r="I229" s="91">
        <v>0</v>
      </c>
      <c r="J229" s="91">
        <v>30</v>
      </c>
      <c r="K229" s="91">
        <v>102</v>
      </c>
      <c r="L229" s="85">
        <f t="shared" si="12"/>
        <v>132</v>
      </c>
      <c r="M229" s="91">
        <v>0</v>
      </c>
      <c r="N229" s="85">
        <f t="shared" si="13"/>
        <v>132</v>
      </c>
      <c r="O229" s="94" t="s">
        <v>778</v>
      </c>
      <c r="P229" s="91">
        <v>19</v>
      </c>
      <c r="Q229" s="91">
        <v>32</v>
      </c>
      <c r="R229" s="91">
        <v>0</v>
      </c>
      <c r="S229" s="91">
        <v>0</v>
      </c>
      <c r="T229" s="91">
        <v>67</v>
      </c>
      <c r="U229" s="91">
        <v>18</v>
      </c>
      <c r="V229" s="85">
        <f t="shared" si="15"/>
        <v>136</v>
      </c>
      <c r="W229" s="91">
        <v>34</v>
      </c>
      <c r="X229" s="85">
        <f t="shared" si="14"/>
        <v>170</v>
      </c>
      <c r="Y229" s="94" t="s">
        <v>778</v>
      </c>
    </row>
    <row r="230" spans="1:25" ht="14.25" customHeight="1" x14ac:dyDescent="0.3">
      <c r="A230" t="s">
        <v>630</v>
      </c>
      <c r="B230" s="66" t="s">
        <v>631</v>
      </c>
      <c r="C230" s="66" t="s">
        <v>630</v>
      </c>
      <c r="D230" s="66" t="s">
        <v>631</v>
      </c>
      <c r="E230" t="s">
        <v>248</v>
      </c>
      <c r="F230" s="91">
        <v>0</v>
      </c>
      <c r="G230" s="91">
        <v>10</v>
      </c>
      <c r="H230" s="91">
        <v>0</v>
      </c>
      <c r="I230" s="91">
        <v>0</v>
      </c>
      <c r="J230" s="91">
        <v>60</v>
      </c>
      <c r="K230" s="91">
        <v>0</v>
      </c>
      <c r="L230" s="85">
        <f t="shared" si="12"/>
        <v>70</v>
      </c>
      <c r="M230" s="91">
        <v>15</v>
      </c>
      <c r="N230" s="85">
        <f t="shared" si="13"/>
        <v>85</v>
      </c>
      <c r="O230" s="94" t="s">
        <v>778</v>
      </c>
      <c r="P230" s="91">
        <v>0</v>
      </c>
      <c r="Q230" s="91">
        <v>0</v>
      </c>
      <c r="R230" s="91">
        <v>0</v>
      </c>
      <c r="S230" s="91">
        <v>0</v>
      </c>
      <c r="T230" s="91">
        <v>59</v>
      </c>
      <c r="U230" s="91">
        <v>0</v>
      </c>
      <c r="V230" s="85">
        <f t="shared" si="15"/>
        <v>59</v>
      </c>
      <c r="W230" s="91">
        <v>54</v>
      </c>
      <c r="X230" s="85">
        <f t="shared" si="14"/>
        <v>113</v>
      </c>
      <c r="Y230" s="94" t="s">
        <v>57</v>
      </c>
    </row>
    <row r="231" spans="1:25" ht="14.25" customHeight="1" x14ac:dyDescent="0.3">
      <c r="A231" t="s">
        <v>632</v>
      </c>
      <c r="B231" s="66" t="s">
        <v>633</v>
      </c>
      <c r="C231" s="66" t="s">
        <v>632</v>
      </c>
      <c r="D231" s="66" t="s">
        <v>633</v>
      </c>
      <c r="E231" t="s">
        <v>343</v>
      </c>
      <c r="F231" s="91">
        <v>41</v>
      </c>
      <c r="G231" s="91">
        <v>0</v>
      </c>
      <c r="H231" s="91">
        <v>0</v>
      </c>
      <c r="I231" s="91">
        <v>68</v>
      </c>
      <c r="J231" s="91">
        <v>4</v>
      </c>
      <c r="K231" s="91">
        <v>107</v>
      </c>
      <c r="L231" s="85">
        <f t="shared" si="12"/>
        <v>220</v>
      </c>
      <c r="M231" s="91">
        <v>132</v>
      </c>
      <c r="N231" s="85">
        <f t="shared" si="13"/>
        <v>352</v>
      </c>
      <c r="O231" s="94" t="s">
        <v>57</v>
      </c>
      <c r="P231" s="91">
        <v>133</v>
      </c>
      <c r="Q231" s="91">
        <v>9</v>
      </c>
      <c r="R231" s="91">
        <v>0</v>
      </c>
      <c r="S231" s="91">
        <v>108</v>
      </c>
      <c r="T231" s="91">
        <v>18</v>
      </c>
      <c r="U231" s="91">
        <v>4</v>
      </c>
      <c r="V231" s="85">
        <f t="shared" si="15"/>
        <v>272</v>
      </c>
      <c r="W231" s="91">
        <v>308</v>
      </c>
      <c r="X231" s="85">
        <f t="shared" si="14"/>
        <v>580</v>
      </c>
      <c r="Y231" s="94" t="s">
        <v>57</v>
      </c>
    </row>
    <row r="232" spans="1:25" ht="14.25" customHeight="1" x14ac:dyDescent="0.3">
      <c r="A232" t="s">
        <v>305</v>
      </c>
      <c r="B232" s="66" t="s">
        <v>306</v>
      </c>
      <c r="C232" s="66" t="s">
        <v>305</v>
      </c>
      <c r="D232" s="66" t="s">
        <v>306</v>
      </c>
      <c r="E232" t="s">
        <v>224</v>
      </c>
      <c r="F232" s="91">
        <v>0</v>
      </c>
      <c r="G232" s="91">
        <v>0</v>
      </c>
      <c r="H232" s="91">
        <v>0</v>
      </c>
      <c r="I232" s="91">
        <v>0</v>
      </c>
      <c r="J232" s="91">
        <v>0</v>
      </c>
      <c r="K232" s="91">
        <v>0</v>
      </c>
      <c r="L232" s="85">
        <f t="shared" si="12"/>
        <v>0</v>
      </c>
      <c r="M232" s="91">
        <v>15</v>
      </c>
      <c r="N232" s="85">
        <f t="shared" si="13"/>
        <v>15</v>
      </c>
      <c r="O232" s="94" t="s">
        <v>778</v>
      </c>
      <c r="P232" s="91">
        <v>8</v>
      </c>
      <c r="Q232" s="91">
        <v>0</v>
      </c>
      <c r="R232" s="91">
        <v>0</v>
      </c>
      <c r="S232" s="91">
        <v>0</v>
      </c>
      <c r="T232" s="91">
        <v>26</v>
      </c>
      <c r="U232" s="91">
        <v>0</v>
      </c>
      <c r="V232" s="85">
        <f t="shared" si="15"/>
        <v>34</v>
      </c>
      <c r="W232" s="91">
        <v>0</v>
      </c>
      <c r="X232" s="85">
        <f t="shared" si="14"/>
        <v>34</v>
      </c>
      <c r="Y232" s="94" t="s">
        <v>778</v>
      </c>
    </row>
    <row r="233" spans="1:25" ht="14.25" customHeight="1" x14ac:dyDescent="0.3">
      <c r="A233" t="s">
        <v>634</v>
      </c>
      <c r="B233" s="66" t="s">
        <v>635</v>
      </c>
      <c r="C233" s="66" t="s">
        <v>634</v>
      </c>
      <c r="D233" s="66" t="s">
        <v>635</v>
      </c>
      <c r="E233" t="s">
        <v>224</v>
      </c>
      <c r="F233" s="91">
        <v>0</v>
      </c>
      <c r="G233" s="91">
        <v>1</v>
      </c>
      <c r="H233" s="91">
        <v>0</v>
      </c>
      <c r="I233" s="91">
        <v>0</v>
      </c>
      <c r="J233" s="91">
        <v>7</v>
      </c>
      <c r="K233" s="91">
        <v>148</v>
      </c>
      <c r="L233" s="85">
        <f t="shared" si="12"/>
        <v>156</v>
      </c>
      <c r="M233" s="91">
        <v>38</v>
      </c>
      <c r="N233" s="85">
        <f t="shared" si="13"/>
        <v>194</v>
      </c>
      <c r="O233" s="94" t="s">
        <v>57</v>
      </c>
      <c r="P233" s="91">
        <v>0</v>
      </c>
      <c r="Q233" s="91">
        <v>27</v>
      </c>
      <c r="R233" s="91">
        <v>0</v>
      </c>
      <c r="S233" s="91">
        <v>0</v>
      </c>
      <c r="T233" s="91">
        <v>88</v>
      </c>
      <c r="U233" s="91">
        <v>0</v>
      </c>
      <c r="V233" s="85">
        <f t="shared" si="15"/>
        <v>115</v>
      </c>
      <c r="W233" s="91">
        <v>0</v>
      </c>
      <c r="X233" s="85">
        <f t="shared" si="14"/>
        <v>115</v>
      </c>
      <c r="Y233" s="94" t="s">
        <v>778</v>
      </c>
    </row>
    <row r="234" spans="1:25" ht="14.25" customHeight="1" x14ac:dyDescent="0.3">
      <c r="A234" t="s">
        <v>636</v>
      </c>
      <c r="B234" s="66" t="s">
        <v>637</v>
      </c>
      <c r="C234" s="66" t="s">
        <v>636</v>
      </c>
      <c r="D234" s="66" t="s">
        <v>637</v>
      </c>
      <c r="E234" t="s">
        <v>248</v>
      </c>
      <c r="F234" s="91">
        <v>0</v>
      </c>
      <c r="G234" s="91">
        <v>135</v>
      </c>
      <c r="H234" s="91">
        <v>0</v>
      </c>
      <c r="I234" s="91">
        <v>0</v>
      </c>
      <c r="J234" s="91">
        <v>0</v>
      </c>
      <c r="K234" s="91">
        <v>29</v>
      </c>
      <c r="L234" s="85">
        <f t="shared" si="12"/>
        <v>164</v>
      </c>
      <c r="M234" s="91">
        <v>419</v>
      </c>
      <c r="N234" s="85">
        <f t="shared" si="13"/>
        <v>583</v>
      </c>
      <c r="O234" s="94" t="s">
        <v>57</v>
      </c>
      <c r="P234" s="91">
        <v>0</v>
      </c>
      <c r="Q234" s="91">
        <v>26</v>
      </c>
      <c r="R234" s="91">
        <v>0</v>
      </c>
      <c r="S234" s="91">
        <v>0</v>
      </c>
      <c r="T234" s="91">
        <v>12</v>
      </c>
      <c r="U234" s="91">
        <v>22</v>
      </c>
      <c r="V234" s="85">
        <f t="shared" si="15"/>
        <v>60</v>
      </c>
      <c r="W234" s="91">
        <v>14</v>
      </c>
      <c r="X234" s="85">
        <f t="shared" si="14"/>
        <v>74</v>
      </c>
      <c r="Y234" s="94" t="s">
        <v>778</v>
      </c>
    </row>
    <row r="235" spans="1:25" ht="14.25" customHeight="1" x14ac:dyDescent="0.3">
      <c r="A235" t="s">
        <v>638</v>
      </c>
      <c r="B235" s="66" t="s">
        <v>639</v>
      </c>
      <c r="C235" s="66" t="s">
        <v>638</v>
      </c>
      <c r="D235" s="66" t="s">
        <v>639</v>
      </c>
      <c r="E235" t="s">
        <v>258</v>
      </c>
      <c r="F235" s="91">
        <v>44</v>
      </c>
      <c r="G235" s="91">
        <v>0</v>
      </c>
      <c r="H235" s="91">
        <v>0</v>
      </c>
      <c r="I235" s="91">
        <v>0</v>
      </c>
      <c r="J235" s="91">
        <v>41</v>
      </c>
      <c r="K235" s="91">
        <v>41</v>
      </c>
      <c r="L235" s="85">
        <f t="shared" si="12"/>
        <v>126</v>
      </c>
      <c r="M235" s="91">
        <v>0</v>
      </c>
      <c r="N235" s="85">
        <f t="shared" si="13"/>
        <v>126</v>
      </c>
      <c r="O235" s="94" t="s">
        <v>778</v>
      </c>
      <c r="P235" s="91">
        <v>59</v>
      </c>
      <c r="Q235" s="91">
        <v>0</v>
      </c>
      <c r="R235" s="91">
        <v>0</v>
      </c>
      <c r="S235" s="91">
        <v>0</v>
      </c>
      <c r="T235" s="91">
        <v>8</v>
      </c>
      <c r="U235" s="91">
        <v>0</v>
      </c>
      <c r="V235" s="85">
        <f t="shared" si="15"/>
        <v>67</v>
      </c>
      <c r="W235" s="91">
        <v>63</v>
      </c>
      <c r="X235" s="85">
        <f t="shared" si="14"/>
        <v>130</v>
      </c>
      <c r="Y235" s="94" t="s">
        <v>778</v>
      </c>
    </row>
    <row r="236" spans="1:25" ht="14.25" customHeight="1" x14ac:dyDescent="0.3">
      <c r="A236" t="s">
        <v>640</v>
      </c>
      <c r="B236" t="s">
        <v>641</v>
      </c>
      <c r="C236" s="66" t="s">
        <v>640</v>
      </c>
      <c r="D236" t="s">
        <v>641</v>
      </c>
      <c r="E236" t="s">
        <v>224</v>
      </c>
      <c r="F236" s="91">
        <v>0</v>
      </c>
      <c r="G236" s="91">
        <v>0</v>
      </c>
      <c r="H236" s="91">
        <v>0</v>
      </c>
      <c r="I236" s="91">
        <v>0</v>
      </c>
      <c r="J236" s="91">
        <v>0</v>
      </c>
      <c r="K236" s="91">
        <v>0</v>
      </c>
      <c r="L236" s="85">
        <f t="shared" si="12"/>
        <v>0</v>
      </c>
      <c r="M236" s="91">
        <v>0</v>
      </c>
      <c r="N236" s="85">
        <f t="shared" si="13"/>
        <v>0</v>
      </c>
      <c r="O236" s="94" t="s">
        <v>778</v>
      </c>
      <c r="P236" s="91">
        <v>3</v>
      </c>
      <c r="Q236" s="91">
        <v>0</v>
      </c>
      <c r="R236" s="91">
        <v>0</v>
      </c>
      <c r="S236" s="91">
        <v>0</v>
      </c>
      <c r="T236" s="91">
        <v>0</v>
      </c>
      <c r="U236" s="91">
        <v>0</v>
      </c>
      <c r="V236" s="85">
        <f t="shared" si="15"/>
        <v>3</v>
      </c>
      <c r="W236" s="91">
        <v>0</v>
      </c>
      <c r="X236" s="85">
        <f t="shared" si="14"/>
        <v>3</v>
      </c>
      <c r="Y236" s="94" t="s">
        <v>778</v>
      </c>
    </row>
    <row r="237" spans="1:25" ht="14.25" customHeight="1" x14ac:dyDescent="0.3">
      <c r="A237" t="s">
        <v>642</v>
      </c>
      <c r="B237" s="66" t="s">
        <v>643</v>
      </c>
      <c r="C237" s="66" t="s">
        <v>642</v>
      </c>
      <c r="D237" s="66" t="s">
        <v>643</v>
      </c>
      <c r="E237" t="s">
        <v>248</v>
      </c>
      <c r="F237" s="91">
        <v>0</v>
      </c>
      <c r="G237" s="91">
        <v>8</v>
      </c>
      <c r="H237" s="91">
        <v>0</v>
      </c>
      <c r="I237" s="91">
        <v>0</v>
      </c>
      <c r="J237" s="91">
        <v>7</v>
      </c>
      <c r="K237" s="91">
        <v>91</v>
      </c>
      <c r="L237" s="85">
        <f t="shared" si="12"/>
        <v>106</v>
      </c>
      <c r="M237" s="91">
        <v>0</v>
      </c>
      <c r="N237" s="85">
        <f t="shared" si="13"/>
        <v>106</v>
      </c>
      <c r="O237" s="94" t="s">
        <v>778</v>
      </c>
      <c r="P237" s="91">
        <v>23</v>
      </c>
      <c r="Q237" s="91">
        <v>33</v>
      </c>
      <c r="R237" s="91">
        <v>0</v>
      </c>
      <c r="S237" s="91">
        <v>0</v>
      </c>
      <c r="T237" s="91">
        <v>25</v>
      </c>
      <c r="U237" s="91">
        <v>0</v>
      </c>
      <c r="V237" s="85">
        <f t="shared" si="15"/>
        <v>81</v>
      </c>
      <c r="W237" s="91">
        <v>29</v>
      </c>
      <c r="X237" s="85">
        <f t="shared" si="14"/>
        <v>110</v>
      </c>
      <c r="Y237" s="94" t="s">
        <v>778</v>
      </c>
    </row>
    <row r="238" spans="1:25" ht="14.25" customHeight="1" x14ac:dyDescent="0.3">
      <c r="A238" t="s">
        <v>644</v>
      </c>
      <c r="B238" s="66" t="s">
        <v>645</v>
      </c>
      <c r="C238" s="66" t="s">
        <v>644</v>
      </c>
      <c r="D238" s="66" t="s">
        <v>645</v>
      </c>
      <c r="E238" t="s">
        <v>253</v>
      </c>
      <c r="F238" s="91">
        <v>128</v>
      </c>
      <c r="G238" s="91">
        <v>27</v>
      </c>
      <c r="H238" s="91">
        <v>59</v>
      </c>
      <c r="I238" s="91">
        <v>0</v>
      </c>
      <c r="J238" s="91">
        <v>32</v>
      </c>
      <c r="K238" s="91">
        <v>109</v>
      </c>
      <c r="L238" s="85">
        <f t="shared" si="12"/>
        <v>355</v>
      </c>
      <c r="M238" s="91">
        <v>279</v>
      </c>
      <c r="N238" s="85">
        <f t="shared" si="13"/>
        <v>634</v>
      </c>
      <c r="O238" s="94" t="s">
        <v>57</v>
      </c>
      <c r="P238" s="91">
        <v>295</v>
      </c>
      <c r="Q238" s="91">
        <v>31</v>
      </c>
      <c r="R238" s="91">
        <v>0</v>
      </c>
      <c r="S238" s="91">
        <v>0</v>
      </c>
      <c r="T238" s="91">
        <v>75</v>
      </c>
      <c r="U238" s="91">
        <v>0</v>
      </c>
      <c r="V238" s="85">
        <f t="shared" si="15"/>
        <v>401</v>
      </c>
      <c r="W238" s="91">
        <v>212</v>
      </c>
      <c r="X238" s="85">
        <f t="shared" si="14"/>
        <v>613</v>
      </c>
      <c r="Y238" s="94" t="s">
        <v>778</v>
      </c>
    </row>
    <row r="239" spans="1:25" ht="14.25" customHeight="1" x14ac:dyDescent="0.3">
      <c r="A239" t="s">
        <v>646</v>
      </c>
      <c r="B239" s="66" t="s">
        <v>647</v>
      </c>
      <c r="C239" s="66" t="s">
        <v>646</v>
      </c>
      <c r="D239" s="66" t="s">
        <v>647</v>
      </c>
      <c r="E239" t="s">
        <v>236</v>
      </c>
      <c r="F239" s="91">
        <v>0</v>
      </c>
      <c r="G239" s="91">
        <v>0</v>
      </c>
      <c r="H239" s="91">
        <v>0</v>
      </c>
      <c r="I239" s="91">
        <v>0</v>
      </c>
      <c r="J239" s="91">
        <v>19</v>
      </c>
      <c r="K239" s="91">
        <v>0</v>
      </c>
      <c r="L239" s="85">
        <f t="shared" si="12"/>
        <v>19</v>
      </c>
      <c r="M239" s="91">
        <v>230</v>
      </c>
      <c r="N239" s="85">
        <f t="shared" si="13"/>
        <v>249</v>
      </c>
      <c r="O239" s="94" t="s">
        <v>778</v>
      </c>
      <c r="P239" s="91">
        <v>0</v>
      </c>
      <c r="Q239" s="91">
        <v>11</v>
      </c>
      <c r="R239" s="91">
        <v>0</v>
      </c>
      <c r="S239" s="91">
        <v>0</v>
      </c>
      <c r="T239" s="91">
        <v>5</v>
      </c>
      <c r="U239" s="91">
        <v>0</v>
      </c>
      <c r="V239" s="85">
        <f t="shared" si="15"/>
        <v>16</v>
      </c>
      <c r="W239" s="91">
        <v>15</v>
      </c>
      <c r="X239" s="85">
        <f t="shared" si="14"/>
        <v>31</v>
      </c>
      <c r="Y239" s="94" t="s">
        <v>778</v>
      </c>
    </row>
    <row r="240" spans="1:25" ht="14.25" customHeight="1" x14ac:dyDescent="0.3">
      <c r="A240" t="s">
        <v>648</v>
      </c>
      <c r="B240" s="66" t="s">
        <v>649</v>
      </c>
      <c r="C240" s="66" t="s">
        <v>648</v>
      </c>
      <c r="D240" s="66" t="s">
        <v>649</v>
      </c>
      <c r="E240" t="s">
        <v>224</v>
      </c>
      <c r="F240" s="91">
        <v>0</v>
      </c>
      <c r="G240" s="91">
        <v>0</v>
      </c>
      <c r="H240" s="91">
        <v>0</v>
      </c>
      <c r="I240" s="91">
        <v>0</v>
      </c>
      <c r="J240" s="91">
        <v>0</v>
      </c>
      <c r="K240" s="91">
        <v>0</v>
      </c>
      <c r="L240" s="85">
        <f t="shared" si="12"/>
        <v>0</v>
      </c>
      <c r="M240" s="91">
        <v>0</v>
      </c>
      <c r="N240" s="85">
        <f t="shared" si="13"/>
        <v>0</v>
      </c>
      <c r="O240" s="94" t="s">
        <v>778</v>
      </c>
      <c r="P240" s="91">
        <v>81</v>
      </c>
      <c r="Q240" s="91">
        <v>0</v>
      </c>
      <c r="R240" s="91">
        <v>0</v>
      </c>
      <c r="S240" s="91">
        <v>0</v>
      </c>
      <c r="T240" s="91">
        <v>30</v>
      </c>
      <c r="U240" s="91">
        <v>0</v>
      </c>
      <c r="V240" s="85">
        <f t="shared" si="15"/>
        <v>111</v>
      </c>
      <c r="W240" s="91">
        <v>0</v>
      </c>
      <c r="X240" s="85">
        <f t="shared" si="14"/>
        <v>111</v>
      </c>
      <c r="Y240" s="94" t="s">
        <v>778</v>
      </c>
    </row>
    <row r="241" spans="1:25" ht="14.25" customHeight="1" x14ac:dyDescent="0.3">
      <c r="A241" t="s">
        <v>650</v>
      </c>
      <c r="B241" t="s">
        <v>651</v>
      </c>
      <c r="C241" s="66" t="s">
        <v>650</v>
      </c>
      <c r="D241" s="66" t="s">
        <v>651</v>
      </c>
      <c r="E241" t="s">
        <v>248</v>
      </c>
      <c r="F241" s="91">
        <v>0</v>
      </c>
      <c r="G241" s="91">
        <v>0</v>
      </c>
      <c r="H241" s="91">
        <v>0</v>
      </c>
      <c r="I241" s="91">
        <v>0</v>
      </c>
      <c r="J241" s="91">
        <v>42</v>
      </c>
      <c r="K241" s="91">
        <v>129</v>
      </c>
      <c r="L241" s="85">
        <f t="shared" si="12"/>
        <v>171</v>
      </c>
      <c r="M241" s="91">
        <v>0</v>
      </c>
      <c r="N241" s="85">
        <f t="shared" si="13"/>
        <v>171</v>
      </c>
      <c r="O241" s="94" t="s">
        <v>778</v>
      </c>
      <c r="P241" s="91">
        <v>69</v>
      </c>
      <c r="Q241" s="91">
        <v>10</v>
      </c>
      <c r="R241" s="91">
        <v>0</v>
      </c>
      <c r="S241" s="91">
        <v>0</v>
      </c>
      <c r="T241" s="91">
        <v>49</v>
      </c>
      <c r="U241" s="91">
        <v>0</v>
      </c>
      <c r="V241" s="85">
        <f t="shared" si="15"/>
        <v>128</v>
      </c>
      <c r="W241" s="91">
        <v>0</v>
      </c>
      <c r="X241" s="85">
        <f t="shared" si="14"/>
        <v>128</v>
      </c>
      <c r="Y241" s="94" t="s">
        <v>778</v>
      </c>
    </row>
    <row r="242" spans="1:25" ht="14.25" customHeight="1" x14ac:dyDescent="0.3">
      <c r="A242" t="s">
        <v>652</v>
      </c>
      <c r="B242" s="66" t="s">
        <v>653</v>
      </c>
      <c r="C242" s="66" t="s">
        <v>652</v>
      </c>
      <c r="D242" s="66" t="s">
        <v>653</v>
      </c>
      <c r="E242" t="s">
        <v>224</v>
      </c>
      <c r="F242" s="91">
        <v>0</v>
      </c>
      <c r="G242" s="91">
        <v>0</v>
      </c>
      <c r="H242" s="91">
        <v>0</v>
      </c>
      <c r="I242" s="91">
        <v>0</v>
      </c>
      <c r="J242" s="91">
        <v>0</v>
      </c>
      <c r="K242" s="91">
        <v>65</v>
      </c>
      <c r="L242" s="85">
        <f t="shared" si="12"/>
        <v>65</v>
      </c>
      <c r="M242" s="91">
        <v>344</v>
      </c>
      <c r="N242" s="85">
        <f t="shared" si="13"/>
        <v>409</v>
      </c>
      <c r="O242" s="94" t="s">
        <v>57</v>
      </c>
      <c r="P242" s="91">
        <v>0</v>
      </c>
      <c r="Q242" s="91">
        <v>22</v>
      </c>
      <c r="R242" s="91">
        <v>0</v>
      </c>
      <c r="S242" s="91">
        <v>0</v>
      </c>
      <c r="T242" s="91">
        <v>61</v>
      </c>
      <c r="U242" s="91">
        <v>0</v>
      </c>
      <c r="V242" s="85">
        <f t="shared" si="15"/>
        <v>83</v>
      </c>
      <c r="W242" s="91">
        <v>0</v>
      </c>
      <c r="X242" s="85">
        <f t="shared" si="14"/>
        <v>83</v>
      </c>
      <c r="Y242" s="94" t="s">
        <v>778</v>
      </c>
    </row>
    <row r="243" spans="1:25" ht="14.25" customHeight="1" x14ac:dyDescent="0.3">
      <c r="A243" t="s">
        <v>654</v>
      </c>
      <c r="B243" t="s">
        <v>655</v>
      </c>
      <c r="C243" s="66" t="s">
        <v>654</v>
      </c>
      <c r="D243" s="66" t="s">
        <v>655</v>
      </c>
      <c r="E243" t="s">
        <v>236</v>
      </c>
      <c r="F243" s="91">
        <v>18</v>
      </c>
      <c r="G243" s="91">
        <v>0</v>
      </c>
      <c r="H243" s="91">
        <v>0</v>
      </c>
      <c r="I243" s="91">
        <v>0</v>
      </c>
      <c r="J243" s="91">
        <v>0</v>
      </c>
      <c r="K243" s="91">
        <v>0</v>
      </c>
      <c r="L243" s="85">
        <f t="shared" si="12"/>
        <v>18</v>
      </c>
      <c r="M243" s="91">
        <v>0</v>
      </c>
      <c r="N243" s="85">
        <f t="shared" si="13"/>
        <v>18</v>
      </c>
      <c r="O243" s="94" t="s">
        <v>778</v>
      </c>
      <c r="P243" s="91">
        <v>0</v>
      </c>
      <c r="Q243" s="91">
        <v>0</v>
      </c>
      <c r="R243" s="91">
        <v>0</v>
      </c>
      <c r="S243" s="91">
        <v>0</v>
      </c>
      <c r="T243" s="91">
        <v>0</v>
      </c>
      <c r="U243" s="91">
        <v>0</v>
      </c>
      <c r="V243" s="85">
        <f t="shared" si="15"/>
        <v>0</v>
      </c>
      <c r="W243" s="91">
        <v>0</v>
      </c>
      <c r="X243" s="85">
        <f t="shared" si="14"/>
        <v>0</v>
      </c>
      <c r="Y243" s="94" t="s">
        <v>778</v>
      </c>
    </row>
    <row r="244" spans="1:25" ht="14.25" customHeight="1" x14ac:dyDescent="0.3">
      <c r="A244" t="s">
        <v>656</v>
      </c>
      <c r="B244" t="s">
        <v>657</v>
      </c>
      <c r="C244" s="66" t="s">
        <v>656</v>
      </c>
      <c r="D244" s="66" t="s">
        <v>657</v>
      </c>
      <c r="E244" t="s">
        <v>236</v>
      </c>
      <c r="F244" s="91">
        <v>5</v>
      </c>
      <c r="G244" s="91">
        <v>0</v>
      </c>
      <c r="H244" s="91">
        <v>0</v>
      </c>
      <c r="I244" s="91">
        <v>0</v>
      </c>
      <c r="J244" s="91">
        <v>0</v>
      </c>
      <c r="K244" s="91">
        <v>0</v>
      </c>
      <c r="L244" s="85">
        <f t="shared" si="12"/>
        <v>5</v>
      </c>
      <c r="M244" s="91">
        <v>0</v>
      </c>
      <c r="N244" s="85">
        <f t="shared" si="13"/>
        <v>5</v>
      </c>
      <c r="O244" s="94" t="s">
        <v>778</v>
      </c>
      <c r="P244" s="91">
        <v>5</v>
      </c>
      <c r="Q244" s="91">
        <v>0</v>
      </c>
      <c r="R244" s="91">
        <v>0</v>
      </c>
      <c r="S244" s="91">
        <v>0</v>
      </c>
      <c r="T244" s="91">
        <v>0</v>
      </c>
      <c r="U244" s="91">
        <v>0</v>
      </c>
      <c r="V244" s="85">
        <f t="shared" si="15"/>
        <v>5</v>
      </c>
      <c r="W244" s="91">
        <v>0</v>
      </c>
      <c r="X244" s="85">
        <f t="shared" si="14"/>
        <v>5</v>
      </c>
      <c r="Y244" s="94" t="s">
        <v>778</v>
      </c>
    </row>
    <row r="245" spans="1:25" ht="14.25" customHeight="1" x14ac:dyDescent="0.3">
      <c r="A245" t="s">
        <v>658</v>
      </c>
      <c r="B245" s="66" t="s">
        <v>659</v>
      </c>
      <c r="C245" s="66" t="s">
        <v>658</v>
      </c>
      <c r="D245" t="s">
        <v>659</v>
      </c>
      <c r="E245" t="s">
        <v>224</v>
      </c>
      <c r="F245" s="91">
        <v>0</v>
      </c>
      <c r="G245" s="91">
        <v>0</v>
      </c>
      <c r="H245" s="91">
        <v>0</v>
      </c>
      <c r="I245" s="91">
        <v>0</v>
      </c>
      <c r="J245" s="91">
        <v>0</v>
      </c>
      <c r="K245" s="91">
        <v>19</v>
      </c>
      <c r="L245" s="85">
        <f t="shared" si="12"/>
        <v>19</v>
      </c>
      <c r="M245" s="91">
        <v>0</v>
      </c>
      <c r="N245" s="85">
        <f t="shared" si="13"/>
        <v>19</v>
      </c>
      <c r="O245" s="94" t="s">
        <v>778</v>
      </c>
      <c r="P245" s="91">
        <v>0</v>
      </c>
      <c r="Q245" s="91">
        <v>0</v>
      </c>
      <c r="R245" s="91">
        <v>0</v>
      </c>
      <c r="S245" s="91">
        <v>0</v>
      </c>
      <c r="T245" s="91">
        <v>0</v>
      </c>
      <c r="U245" s="91">
        <v>0</v>
      </c>
      <c r="V245" s="85">
        <f t="shared" si="15"/>
        <v>0</v>
      </c>
      <c r="W245" s="91">
        <v>16</v>
      </c>
      <c r="X245" s="85">
        <f t="shared" si="14"/>
        <v>16</v>
      </c>
      <c r="Y245" s="94" t="s">
        <v>778</v>
      </c>
    </row>
    <row r="246" spans="1:25" ht="14.25" customHeight="1" x14ac:dyDescent="0.3">
      <c r="A246" t="s">
        <v>660</v>
      </c>
      <c r="B246" s="66" t="s">
        <v>661</v>
      </c>
      <c r="C246" s="66" t="s">
        <v>660</v>
      </c>
      <c r="D246" s="66" t="s">
        <v>661</v>
      </c>
      <c r="E246" t="s">
        <v>248</v>
      </c>
      <c r="F246" s="91">
        <v>0</v>
      </c>
      <c r="G246" s="91">
        <v>0</v>
      </c>
      <c r="H246" s="91">
        <v>0</v>
      </c>
      <c r="I246" s="91">
        <v>0</v>
      </c>
      <c r="J246" s="91">
        <v>0</v>
      </c>
      <c r="K246" s="91">
        <v>0</v>
      </c>
      <c r="L246" s="85">
        <f t="shared" si="12"/>
        <v>0</v>
      </c>
      <c r="M246" s="91">
        <v>0</v>
      </c>
      <c r="N246" s="85">
        <f t="shared" si="13"/>
        <v>0</v>
      </c>
      <c r="O246" s="94" t="s">
        <v>778</v>
      </c>
      <c r="P246" s="91">
        <v>0</v>
      </c>
      <c r="Q246" s="91">
        <v>0</v>
      </c>
      <c r="R246" s="91">
        <v>0</v>
      </c>
      <c r="S246" s="91">
        <v>0</v>
      </c>
      <c r="T246" s="91">
        <v>1</v>
      </c>
      <c r="U246" s="91">
        <v>0</v>
      </c>
      <c r="V246" s="85">
        <f t="shared" si="15"/>
        <v>1</v>
      </c>
      <c r="W246" s="91">
        <v>5</v>
      </c>
      <c r="X246" s="85">
        <f t="shared" si="14"/>
        <v>6</v>
      </c>
      <c r="Y246" s="94" t="s">
        <v>778</v>
      </c>
    </row>
    <row r="247" spans="1:25" ht="14.25" customHeight="1" x14ac:dyDescent="0.3">
      <c r="A247" t="s">
        <v>662</v>
      </c>
      <c r="B247" t="s">
        <v>663</v>
      </c>
      <c r="C247" s="66" t="s">
        <v>662</v>
      </c>
      <c r="D247" s="66" t="s">
        <v>663</v>
      </c>
      <c r="E247" t="s">
        <v>248</v>
      </c>
      <c r="F247" s="91">
        <v>0</v>
      </c>
      <c r="G247" s="91">
        <v>0</v>
      </c>
      <c r="H247" s="91">
        <v>0</v>
      </c>
      <c r="I247" s="91">
        <v>0</v>
      </c>
      <c r="J247" s="91">
        <v>0</v>
      </c>
      <c r="K247" s="91">
        <v>58</v>
      </c>
      <c r="L247" s="85">
        <f t="shared" si="12"/>
        <v>58</v>
      </c>
      <c r="M247" s="91">
        <v>5</v>
      </c>
      <c r="N247" s="85">
        <f t="shared" si="13"/>
        <v>63</v>
      </c>
      <c r="O247" s="94" t="s">
        <v>778</v>
      </c>
      <c r="P247" s="91">
        <v>0</v>
      </c>
      <c r="Q247" s="91">
        <v>0</v>
      </c>
      <c r="R247" s="91">
        <v>0</v>
      </c>
      <c r="S247" s="91">
        <v>0</v>
      </c>
      <c r="T247" s="91">
        <v>0</v>
      </c>
      <c r="U247" s="91">
        <v>0</v>
      </c>
      <c r="V247" s="85">
        <f t="shared" si="15"/>
        <v>0</v>
      </c>
      <c r="W247" s="91">
        <v>0</v>
      </c>
      <c r="X247" s="85">
        <f t="shared" si="14"/>
        <v>0</v>
      </c>
      <c r="Y247" s="94" t="s">
        <v>778</v>
      </c>
    </row>
    <row r="248" spans="1:25" ht="14.25" customHeight="1" x14ac:dyDescent="0.3">
      <c r="A248" t="s">
        <v>664</v>
      </c>
      <c r="B248" s="66" t="s">
        <v>665</v>
      </c>
      <c r="C248" s="66" t="s">
        <v>664</v>
      </c>
      <c r="D248" s="66" t="s">
        <v>665</v>
      </c>
      <c r="E248" t="s">
        <v>258</v>
      </c>
      <c r="F248" s="91">
        <v>22</v>
      </c>
      <c r="G248" s="91">
        <v>8</v>
      </c>
      <c r="H248" s="91">
        <v>13</v>
      </c>
      <c r="I248" s="91">
        <v>0</v>
      </c>
      <c r="J248" s="91">
        <v>44</v>
      </c>
      <c r="K248" s="91">
        <v>0</v>
      </c>
      <c r="L248" s="85">
        <f t="shared" si="12"/>
        <v>87</v>
      </c>
      <c r="M248" s="91">
        <v>63</v>
      </c>
      <c r="N248" s="85">
        <f t="shared" si="13"/>
        <v>150</v>
      </c>
      <c r="O248" s="94" t="s">
        <v>778</v>
      </c>
      <c r="P248" s="91">
        <v>0</v>
      </c>
      <c r="Q248" s="91">
        <v>74</v>
      </c>
      <c r="R248" s="91">
        <v>0</v>
      </c>
      <c r="S248" s="91">
        <v>24</v>
      </c>
      <c r="T248" s="91">
        <v>89</v>
      </c>
      <c r="U248" s="91">
        <v>0</v>
      </c>
      <c r="V248" s="85">
        <f t="shared" si="15"/>
        <v>187</v>
      </c>
      <c r="W248" s="91">
        <v>0</v>
      </c>
      <c r="X248" s="85">
        <f t="shared" si="14"/>
        <v>187</v>
      </c>
      <c r="Y248" s="94" t="s">
        <v>57</v>
      </c>
    </row>
    <row r="249" spans="1:25" ht="14.25" customHeight="1" x14ac:dyDescent="0.3">
      <c r="A249" t="s">
        <v>666</v>
      </c>
      <c r="B249" s="66" t="s">
        <v>667</v>
      </c>
      <c r="C249" s="66" t="s">
        <v>666</v>
      </c>
      <c r="D249" s="66" t="s">
        <v>667</v>
      </c>
      <c r="E249" t="s">
        <v>224</v>
      </c>
      <c r="F249" s="91">
        <v>0</v>
      </c>
      <c r="G249" s="91">
        <v>2</v>
      </c>
      <c r="H249" s="91">
        <v>0</v>
      </c>
      <c r="I249" s="91">
        <v>0</v>
      </c>
      <c r="J249" s="91">
        <v>5</v>
      </c>
      <c r="K249" s="91">
        <v>0</v>
      </c>
      <c r="L249" s="85">
        <f t="shared" si="12"/>
        <v>7</v>
      </c>
      <c r="M249" s="91">
        <v>10</v>
      </c>
      <c r="N249" s="85">
        <f t="shared" si="13"/>
        <v>17</v>
      </c>
      <c r="O249" s="94" t="s">
        <v>778</v>
      </c>
      <c r="P249" s="91">
        <v>0</v>
      </c>
      <c r="Q249" s="91">
        <v>4</v>
      </c>
      <c r="R249" s="91">
        <v>0</v>
      </c>
      <c r="S249" s="91">
        <v>0</v>
      </c>
      <c r="T249" s="91">
        <v>24</v>
      </c>
      <c r="U249" s="91">
        <v>0</v>
      </c>
      <c r="V249" s="85">
        <f t="shared" si="15"/>
        <v>28</v>
      </c>
      <c r="W249" s="91">
        <v>0</v>
      </c>
      <c r="X249" s="85">
        <f t="shared" si="14"/>
        <v>28</v>
      </c>
      <c r="Y249" s="94" t="s">
        <v>778</v>
      </c>
    </row>
    <row r="250" spans="1:25" ht="14.25" customHeight="1" x14ac:dyDescent="0.3">
      <c r="A250" t="s">
        <v>668</v>
      </c>
      <c r="B250" s="66" t="s">
        <v>669</v>
      </c>
      <c r="C250" s="66" t="s">
        <v>668</v>
      </c>
      <c r="D250" s="66" t="s">
        <v>669</v>
      </c>
      <c r="E250" t="s">
        <v>236</v>
      </c>
      <c r="F250" s="91">
        <v>5</v>
      </c>
      <c r="G250" s="91">
        <v>0</v>
      </c>
      <c r="H250" s="91">
        <v>0</v>
      </c>
      <c r="I250" s="91">
        <v>0</v>
      </c>
      <c r="J250" s="91">
        <v>2</v>
      </c>
      <c r="K250" s="91">
        <v>81</v>
      </c>
      <c r="L250" s="85">
        <f t="shared" si="12"/>
        <v>88</v>
      </c>
      <c r="M250" s="91">
        <v>0</v>
      </c>
      <c r="N250" s="85">
        <f t="shared" si="13"/>
        <v>88</v>
      </c>
      <c r="O250" s="94" t="s">
        <v>778</v>
      </c>
      <c r="P250" s="91">
        <v>0</v>
      </c>
      <c r="Q250" s="91">
        <v>0</v>
      </c>
      <c r="R250" s="91">
        <v>0</v>
      </c>
      <c r="S250" s="91">
        <v>0</v>
      </c>
      <c r="T250" s="91">
        <v>2</v>
      </c>
      <c r="U250" s="91">
        <v>0</v>
      </c>
      <c r="V250" s="85">
        <f t="shared" si="15"/>
        <v>2</v>
      </c>
      <c r="W250" s="91">
        <v>0</v>
      </c>
      <c r="X250" s="85">
        <f t="shared" si="14"/>
        <v>2</v>
      </c>
      <c r="Y250" s="94" t="s">
        <v>778</v>
      </c>
    </row>
    <row r="251" spans="1:25" ht="14.25" customHeight="1" x14ac:dyDescent="0.3">
      <c r="A251" t="s">
        <v>670</v>
      </c>
      <c r="B251" t="s">
        <v>671</v>
      </c>
      <c r="C251" s="66" t="s">
        <v>670</v>
      </c>
      <c r="D251" s="66" t="s">
        <v>671</v>
      </c>
      <c r="E251" t="s">
        <v>224</v>
      </c>
      <c r="F251" s="91">
        <v>0</v>
      </c>
      <c r="G251" s="91">
        <v>0</v>
      </c>
      <c r="H251" s="91">
        <v>0</v>
      </c>
      <c r="I251" s="91">
        <v>0</v>
      </c>
      <c r="J251" s="91">
        <v>0</v>
      </c>
      <c r="K251" s="91">
        <v>0</v>
      </c>
      <c r="L251" s="85">
        <f t="shared" si="12"/>
        <v>0</v>
      </c>
      <c r="M251" s="91">
        <v>0</v>
      </c>
      <c r="N251" s="85">
        <f t="shared" si="13"/>
        <v>0</v>
      </c>
      <c r="O251" s="94" t="s">
        <v>778</v>
      </c>
      <c r="P251" s="91">
        <v>32</v>
      </c>
      <c r="Q251" s="91">
        <v>0</v>
      </c>
      <c r="R251" s="91">
        <v>0</v>
      </c>
      <c r="S251" s="91">
        <v>0</v>
      </c>
      <c r="T251" s="91">
        <v>0</v>
      </c>
      <c r="U251" s="91">
        <v>11</v>
      </c>
      <c r="V251" s="85">
        <f t="shared" si="15"/>
        <v>43</v>
      </c>
      <c r="W251" s="91">
        <v>0</v>
      </c>
      <c r="X251" s="85">
        <f t="shared" si="14"/>
        <v>43</v>
      </c>
      <c r="Y251" s="94" t="s">
        <v>778</v>
      </c>
    </row>
    <row r="252" spans="1:25" ht="14.25" customHeight="1" x14ac:dyDescent="0.3">
      <c r="A252" t="s">
        <v>672</v>
      </c>
      <c r="B252" s="66" t="s">
        <v>673</v>
      </c>
      <c r="C252" s="66" t="s">
        <v>672</v>
      </c>
      <c r="D252" s="66" t="s">
        <v>673</v>
      </c>
      <c r="E252" t="s">
        <v>239</v>
      </c>
      <c r="F252" s="91">
        <v>15</v>
      </c>
      <c r="G252" s="91">
        <v>0</v>
      </c>
      <c r="H252" s="91">
        <v>0</v>
      </c>
      <c r="I252" s="91">
        <v>0</v>
      </c>
      <c r="J252" s="91">
        <v>8</v>
      </c>
      <c r="K252" s="91">
        <v>56</v>
      </c>
      <c r="L252" s="85">
        <f t="shared" si="12"/>
        <v>79</v>
      </c>
      <c r="M252" s="91">
        <v>8</v>
      </c>
      <c r="N252" s="85">
        <f t="shared" si="13"/>
        <v>87</v>
      </c>
      <c r="O252" s="94" t="s">
        <v>57</v>
      </c>
      <c r="P252" s="91">
        <v>118</v>
      </c>
      <c r="Q252" s="91">
        <v>0</v>
      </c>
      <c r="R252" s="91">
        <v>0</v>
      </c>
      <c r="S252" s="91">
        <v>27</v>
      </c>
      <c r="T252" s="91">
        <v>75</v>
      </c>
      <c r="U252" s="91">
        <v>4</v>
      </c>
      <c r="V252" s="85">
        <f t="shared" si="15"/>
        <v>224</v>
      </c>
      <c r="W252" s="91">
        <v>3</v>
      </c>
      <c r="X252" s="85">
        <f t="shared" si="14"/>
        <v>227</v>
      </c>
      <c r="Y252" s="94" t="s">
        <v>57</v>
      </c>
    </row>
    <row r="253" spans="1:25" ht="14.25" customHeight="1" x14ac:dyDescent="0.3">
      <c r="A253" t="s">
        <v>674</v>
      </c>
      <c r="B253" s="66" t="s">
        <v>675</v>
      </c>
      <c r="C253" s="66" t="s">
        <v>674</v>
      </c>
      <c r="D253" s="66" t="s">
        <v>675</v>
      </c>
      <c r="E253" t="s">
        <v>253</v>
      </c>
      <c r="F253" s="91">
        <v>0</v>
      </c>
      <c r="G253" s="91">
        <v>0</v>
      </c>
      <c r="H253" s="91">
        <v>0</v>
      </c>
      <c r="I253" s="91">
        <v>0</v>
      </c>
      <c r="J253" s="91">
        <v>0</v>
      </c>
      <c r="K253" s="91">
        <v>227</v>
      </c>
      <c r="L253" s="85">
        <f t="shared" si="12"/>
        <v>227</v>
      </c>
      <c r="M253" s="91">
        <v>0</v>
      </c>
      <c r="N253" s="85">
        <f t="shared" si="13"/>
        <v>227</v>
      </c>
      <c r="O253" s="94" t="s">
        <v>778</v>
      </c>
      <c r="P253" s="91">
        <v>15</v>
      </c>
      <c r="Q253" s="91">
        <v>0</v>
      </c>
      <c r="R253" s="91">
        <v>0</v>
      </c>
      <c r="S253" s="91">
        <v>0</v>
      </c>
      <c r="T253" s="91">
        <v>20</v>
      </c>
      <c r="U253" s="91">
        <v>15</v>
      </c>
      <c r="V253" s="85">
        <f t="shared" si="15"/>
        <v>50</v>
      </c>
      <c r="W253" s="91">
        <v>0</v>
      </c>
      <c r="X253" s="85">
        <f t="shared" si="14"/>
        <v>50</v>
      </c>
      <c r="Y253" s="94" t="s">
        <v>778</v>
      </c>
    </row>
    <row r="254" spans="1:25" ht="14.25" customHeight="1" x14ac:dyDescent="0.3">
      <c r="A254" t="s">
        <v>676</v>
      </c>
      <c r="B254" s="66" t="s">
        <v>677</v>
      </c>
      <c r="C254" s="66" t="s">
        <v>676</v>
      </c>
      <c r="D254" s="66" t="s">
        <v>677</v>
      </c>
      <c r="E254" t="s">
        <v>258</v>
      </c>
      <c r="F254" s="91">
        <v>16</v>
      </c>
      <c r="G254" s="91">
        <v>0</v>
      </c>
      <c r="H254" s="91">
        <v>14</v>
      </c>
      <c r="I254" s="91">
        <v>0</v>
      </c>
      <c r="J254" s="91">
        <v>15</v>
      </c>
      <c r="K254" s="91">
        <v>50</v>
      </c>
      <c r="L254" s="85">
        <f t="shared" si="12"/>
        <v>95</v>
      </c>
      <c r="M254" s="91">
        <v>361</v>
      </c>
      <c r="N254" s="85">
        <f t="shared" si="13"/>
        <v>456</v>
      </c>
      <c r="O254" s="94" t="s">
        <v>778</v>
      </c>
      <c r="P254" s="91">
        <v>124</v>
      </c>
      <c r="Q254" s="91">
        <v>31</v>
      </c>
      <c r="R254" s="91">
        <v>42</v>
      </c>
      <c r="S254" s="91">
        <v>168</v>
      </c>
      <c r="T254" s="91">
        <v>84</v>
      </c>
      <c r="U254" s="91">
        <v>0</v>
      </c>
      <c r="V254" s="85">
        <f t="shared" si="15"/>
        <v>449</v>
      </c>
      <c r="W254" s="91">
        <v>575</v>
      </c>
      <c r="X254" s="85">
        <f t="shared" si="14"/>
        <v>1024</v>
      </c>
      <c r="Y254" s="94" t="s">
        <v>57</v>
      </c>
    </row>
    <row r="255" spans="1:25" ht="14.25" customHeight="1" x14ac:dyDescent="0.3">
      <c r="A255" t="s">
        <v>678</v>
      </c>
      <c r="B255" s="66" t="s">
        <v>679</v>
      </c>
      <c r="C255" s="66" t="s">
        <v>678</v>
      </c>
      <c r="D255" s="66" t="s">
        <v>679</v>
      </c>
      <c r="E255" t="s">
        <v>253</v>
      </c>
      <c r="F255" s="91">
        <v>0</v>
      </c>
      <c r="G255" s="91">
        <v>0</v>
      </c>
      <c r="H255" s="91">
        <v>0</v>
      </c>
      <c r="I255" s="91">
        <v>0</v>
      </c>
      <c r="J255" s="91">
        <v>25</v>
      </c>
      <c r="K255" s="91">
        <v>0</v>
      </c>
      <c r="L255" s="85">
        <f t="shared" si="12"/>
        <v>25</v>
      </c>
      <c r="M255" s="91">
        <v>0</v>
      </c>
      <c r="N255" s="85">
        <f t="shared" si="13"/>
        <v>25</v>
      </c>
      <c r="O255" s="94" t="s">
        <v>778</v>
      </c>
      <c r="P255" s="91">
        <v>0</v>
      </c>
      <c r="Q255" s="91">
        <v>0</v>
      </c>
      <c r="R255" s="91">
        <v>0</v>
      </c>
      <c r="S255" s="91">
        <v>0</v>
      </c>
      <c r="T255" s="91">
        <v>55</v>
      </c>
      <c r="U255" s="91">
        <v>21</v>
      </c>
      <c r="V255" s="85">
        <f t="shared" si="15"/>
        <v>76</v>
      </c>
      <c r="W255" s="91">
        <v>0</v>
      </c>
      <c r="X255" s="85">
        <f t="shared" si="14"/>
        <v>76</v>
      </c>
      <c r="Y255" s="94" t="s">
        <v>778</v>
      </c>
    </row>
    <row r="256" spans="1:25" ht="14.25" customHeight="1" x14ac:dyDescent="0.3">
      <c r="A256" t="s">
        <v>680</v>
      </c>
      <c r="B256" s="66" t="s">
        <v>681</v>
      </c>
      <c r="C256" s="66" t="s">
        <v>680</v>
      </c>
      <c r="D256" s="66" t="s">
        <v>681</v>
      </c>
      <c r="E256" t="s">
        <v>236</v>
      </c>
      <c r="F256" s="91">
        <v>0</v>
      </c>
      <c r="G256" s="91">
        <v>0</v>
      </c>
      <c r="H256" s="91">
        <v>0</v>
      </c>
      <c r="I256" s="91">
        <v>12</v>
      </c>
      <c r="J256" s="91">
        <v>85</v>
      </c>
      <c r="K256" s="91">
        <v>127</v>
      </c>
      <c r="L256" s="85">
        <f t="shared" si="12"/>
        <v>224</v>
      </c>
      <c r="M256" s="91">
        <v>0</v>
      </c>
      <c r="N256" s="85">
        <f t="shared" si="13"/>
        <v>224</v>
      </c>
      <c r="O256" s="94" t="s">
        <v>57</v>
      </c>
      <c r="P256" s="91">
        <v>103</v>
      </c>
      <c r="Q256" s="91">
        <v>40</v>
      </c>
      <c r="R256" s="91">
        <v>0</v>
      </c>
      <c r="S256" s="91">
        <v>12</v>
      </c>
      <c r="T256" s="91">
        <v>94</v>
      </c>
      <c r="U256" s="91">
        <v>0</v>
      </c>
      <c r="V256" s="85">
        <f t="shared" si="15"/>
        <v>249</v>
      </c>
      <c r="W256" s="91">
        <v>344</v>
      </c>
      <c r="X256" s="85">
        <f t="shared" si="14"/>
        <v>593</v>
      </c>
      <c r="Y256" s="94" t="s">
        <v>57</v>
      </c>
    </row>
    <row r="257" spans="1:25" ht="14.25" customHeight="1" x14ac:dyDescent="0.3">
      <c r="A257" t="s">
        <v>682</v>
      </c>
      <c r="B257" s="66" t="s">
        <v>683</v>
      </c>
      <c r="C257" s="66" t="s">
        <v>682</v>
      </c>
      <c r="D257" s="66" t="s">
        <v>683</v>
      </c>
      <c r="E257" t="s">
        <v>224</v>
      </c>
      <c r="F257" s="91">
        <v>5</v>
      </c>
      <c r="G257" s="91">
        <v>0</v>
      </c>
      <c r="H257" s="91">
        <v>0</v>
      </c>
      <c r="I257" s="91">
        <v>0</v>
      </c>
      <c r="J257" s="91">
        <v>2</v>
      </c>
      <c r="K257" s="91">
        <v>99</v>
      </c>
      <c r="L257" s="85">
        <f t="shared" si="12"/>
        <v>106</v>
      </c>
      <c r="M257" s="91">
        <v>0</v>
      </c>
      <c r="N257" s="85">
        <f t="shared" si="13"/>
        <v>106</v>
      </c>
      <c r="O257" s="94" t="s">
        <v>778</v>
      </c>
      <c r="P257" s="91">
        <v>70</v>
      </c>
      <c r="Q257" s="91">
        <v>12</v>
      </c>
      <c r="R257" s="91">
        <v>0</v>
      </c>
      <c r="S257" s="91">
        <v>0</v>
      </c>
      <c r="T257" s="91">
        <v>106</v>
      </c>
      <c r="U257" s="91">
        <v>0</v>
      </c>
      <c r="V257" s="85">
        <f t="shared" si="15"/>
        <v>188</v>
      </c>
      <c r="W257" s="91">
        <v>0</v>
      </c>
      <c r="X257" s="85">
        <f t="shared" si="14"/>
        <v>188</v>
      </c>
      <c r="Y257" s="94" t="s">
        <v>778</v>
      </c>
    </row>
    <row r="258" spans="1:25" ht="14.25" customHeight="1" x14ac:dyDescent="0.3">
      <c r="A258" t="s">
        <v>684</v>
      </c>
      <c r="B258" s="66" t="s">
        <v>685</v>
      </c>
      <c r="C258" s="66" t="s">
        <v>684</v>
      </c>
      <c r="D258" s="66" t="s">
        <v>685</v>
      </c>
      <c r="E258" t="s">
        <v>224</v>
      </c>
      <c r="F258" s="91">
        <v>0</v>
      </c>
      <c r="G258" s="91">
        <v>0</v>
      </c>
      <c r="H258" s="91">
        <v>0</v>
      </c>
      <c r="I258" s="91">
        <v>0</v>
      </c>
      <c r="J258" s="91">
        <v>0</v>
      </c>
      <c r="K258" s="91">
        <v>128</v>
      </c>
      <c r="L258" s="85">
        <f t="shared" si="12"/>
        <v>128</v>
      </c>
      <c r="M258" s="91">
        <v>0</v>
      </c>
      <c r="N258" s="85">
        <f t="shared" si="13"/>
        <v>128</v>
      </c>
      <c r="O258" s="94" t="s">
        <v>778</v>
      </c>
      <c r="P258" s="91">
        <v>40</v>
      </c>
      <c r="Q258" s="91">
        <v>0</v>
      </c>
      <c r="R258" s="91">
        <v>0</v>
      </c>
      <c r="S258" s="91">
        <v>0</v>
      </c>
      <c r="T258" s="91">
        <v>59</v>
      </c>
      <c r="U258" s="91">
        <v>0</v>
      </c>
      <c r="V258" s="85">
        <f t="shared" si="15"/>
        <v>99</v>
      </c>
      <c r="W258" s="91">
        <v>0</v>
      </c>
      <c r="X258" s="85">
        <f t="shared" si="14"/>
        <v>99</v>
      </c>
      <c r="Y258" s="94" t="s">
        <v>778</v>
      </c>
    </row>
    <row r="259" spans="1:25" ht="14.25" customHeight="1" x14ac:dyDescent="0.3">
      <c r="A259" t="s">
        <v>686</v>
      </c>
      <c r="B259" s="66" t="s">
        <v>687</v>
      </c>
      <c r="C259" s="66" t="s">
        <v>686</v>
      </c>
      <c r="D259" s="66" t="s">
        <v>687</v>
      </c>
      <c r="E259" t="s">
        <v>236</v>
      </c>
      <c r="F259" s="91">
        <v>0</v>
      </c>
      <c r="G259" s="91">
        <v>38</v>
      </c>
      <c r="H259" s="91">
        <v>0</v>
      </c>
      <c r="I259" s="91">
        <v>0</v>
      </c>
      <c r="J259" s="91">
        <v>17</v>
      </c>
      <c r="K259" s="91">
        <v>0</v>
      </c>
      <c r="L259" s="85">
        <f t="shared" si="12"/>
        <v>55</v>
      </c>
      <c r="M259" s="91">
        <v>103</v>
      </c>
      <c r="N259" s="85">
        <f t="shared" si="13"/>
        <v>158</v>
      </c>
      <c r="O259" s="94" t="s">
        <v>778</v>
      </c>
      <c r="P259" s="91">
        <v>106</v>
      </c>
      <c r="Q259" s="91">
        <v>50</v>
      </c>
      <c r="R259" s="91">
        <v>0</v>
      </c>
      <c r="S259" s="91">
        <v>0</v>
      </c>
      <c r="T259" s="91">
        <v>53</v>
      </c>
      <c r="U259" s="91">
        <v>0</v>
      </c>
      <c r="V259" s="85">
        <f t="shared" si="15"/>
        <v>209</v>
      </c>
      <c r="W259" s="91">
        <v>0</v>
      </c>
      <c r="X259" s="85">
        <f t="shared" si="14"/>
        <v>209</v>
      </c>
      <c r="Y259" s="94" t="s">
        <v>778</v>
      </c>
    </row>
    <row r="260" spans="1:25" ht="14.25" customHeight="1" x14ac:dyDescent="0.3">
      <c r="A260" t="s">
        <v>688</v>
      </c>
      <c r="B260" s="66" t="s">
        <v>689</v>
      </c>
      <c r="C260" s="66" t="s">
        <v>688</v>
      </c>
      <c r="D260" s="66" t="s">
        <v>689</v>
      </c>
      <c r="E260" t="s">
        <v>224</v>
      </c>
      <c r="F260" s="91">
        <v>0</v>
      </c>
      <c r="G260" s="91">
        <v>0</v>
      </c>
      <c r="H260" s="91">
        <v>0</v>
      </c>
      <c r="I260" s="91">
        <v>0</v>
      </c>
      <c r="J260" s="91">
        <v>0</v>
      </c>
      <c r="K260" s="91">
        <v>10</v>
      </c>
      <c r="L260" s="85">
        <f t="shared" si="12"/>
        <v>10</v>
      </c>
      <c r="M260" s="91">
        <v>0</v>
      </c>
      <c r="N260" s="85">
        <f t="shared" si="13"/>
        <v>10</v>
      </c>
      <c r="O260" s="94" t="s">
        <v>57</v>
      </c>
      <c r="P260" s="91">
        <v>0</v>
      </c>
      <c r="Q260" s="91">
        <v>0</v>
      </c>
      <c r="R260" s="91">
        <v>4</v>
      </c>
      <c r="S260" s="91">
        <v>0</v>
      </c>
      <c r="T260" s="91">
        <v>11</v>
      </c>
      <c r="U260" s="91">
        <v>0</v>
      </c>
      <c r="V260" s="85">
        <f t="shared" si="15"/>
        <v>15</v>
      </c>
      <c r="W260" s="91">
        <v>3</v>
      </c>
      <c r="X260" s="85">
        <f t="shared" si="14"/>
        <v>18</v>
      </c>
      <c r="Y260" s="94" t="s">
        <v>778</v>
      </c>
    </row>
    <row r="261" spans="1:25" ht="14.25" customHeight="1" x14ac:dyDescent="0.3">
      <c r="A261" t="s">
        <v>690</v>
      </c>
      <c r="B261" t="s">
        <v>691</v>
      </c>
      <c r="C261" s="66" t="s">
        <v>690</v>
      </c>
      <c r="D261" s="66" t="s">
        <v>691</v>
      </c>
      <c r="E261" t="s">
        <v>248</v>
      </c>
      <c r="F261" s="91">
        <v>0</v>
      </c>
      <c r="G261" s="91">
        <v>0</v>
      </c>
      <c r="H261" s="91">
        <v>0</v>
      </c>
      <c r="I261" s="91">
        <v>0</v>
      </c>
      <c r="J261" s="91">
        <v>0</v>
      </c>
      <c r="K261" s="91">
        <v>26</v>
      </c>
      <c r="L261" s="85">
        <f t="shared" si="12"/>
        <v>26</v>
      </c>
      <c r="M261" s="91">
        <v>11</v>
      </c>
      <c r="N261" s="85">
        <f t="shared" si="13"/>
        <v>37</v>
      </c>
      <c r="O261" s="94" t="s">
        <v>778</v>
      </c>
      <c r="P261" s="91">
        <v>7</v>
      </c>
      <c r="Q261" s="91">
        <v>0</v>
      </c>
      <c r="R261" s="91">
        <v>0</v>
      </c>
      <c r="S261" s="91">
        <v>0</v>
      </c>
      <c r="T261" s="91">
        <v>6</v>
      </c>
      <c r="U261" s="91">
        <v>4</v>
      </c>
      <c r="V261" s="85">
        <f t="shared" si="15"/>
        <v>17</v>
      </c>
      <c r="W261" s="91">
        <v>46</v>
      </c>
      <c r="X261" s="85">
        <f t="shared" si="14"/>
        <v>63</v>
      </c>
      <c r="Y261" s="94" t="s">
        <v>778</v>
      </c>
    </row>
    <row r="262" spans="1:25" ht="14.25" customHeight="1" x14ac:dyDescent="0.3">
      <c r="A262" t="s">
        <v>692</v>
      </c>
      <c r="B262" s="66" t="s">
        <v>693</v>
      </c>
      <c r="C262" s="66" t="s">
        <v>692</v>
      </c>
      <c r="D262" s="66" t="s">
        <v>693</v>
      </c>
      <c r="E262" t="s">
        <v>258</v>
      </c>
      <c r="F262" s="91">
        <v>162</v>
      </c>
      <c r="G262" s="91">
        <v>0</v>
      </c>
      <c r="H262" s="91">
        <v>0</v>
      </c>
      <c r="I262" s="91">
        <v>44</v>
      </c>
      <c r="J262" s="91">
        <v>24</v>
      </c>
      <c r="K262" s="91">
        <v>0</v>
      </c>
      <c r="L262" s="85">
        <f t="shared" si="12"/>
        <v>230</v>
      </c>
      <c r="M262" s="91">
        <v>7</v>
      </c>
      <c r="N262" s="85">
        <f t="shared" si="13"/>
        <v>237</v>
      </c>
      <c r="O262" s="94" t="s">
        <v>57</v>
      </c>
      <c r="P262" s="91">
        <v>108</v>
      </c>
      <c r="Q262" s="91">
        <v>0</v>
      </c>
      <c r="R262" s="91">
        <v>4</v>
      </c>
      <c r="S262" s="91">
        <v>0</v>
      </c>
      <c r="T262" s="91">
        <v>25</v>
      </c>
      <c r="U262" s="91">
        <v>0</v>
      </c>
      <c r="V262" s="85">
        <f t="shared" si="15"/>
        <v>137</v>
      </c>
      <c r="W262" s="91">
        <v>117</v>
      </c>
      <c r="X262" s="85">
        <f t="shared" si="14"/>
        <v>254</v>
      </c>
      <c r="Y262" s="94" t="s">
        <v>778</v>
      </c>
    </row>
    <row r="263" spans="1:25" ht="14.25" customHeight="1" x14ac:dyDescent="0.3">
      <c r="A263" t="s">
        <v>694</v>
      </c>
      <c r="B263" s="66" t="s">
        <v>695</v>
      </c>
      <c r="C263" s="66" t="s">
        <v>694</v>
      </c>
      <c r="D263" s="66" t="s">
        <v>695</v>
      </c>
      <c r="E263" t="s">
        <v>227</v>
      </c>
      <c r="F263" s="91">
        <v>0</v>
      </c>
      <c r="G263" s="91">
        <v>0</v>
      </c>
      <c r="H263" s="91">
        <v>0</v>
      </c>
      <c r="I263" s="91">
        <v>0</v>
      </c>
      <c r="J263" s="91">
        <v>1</v>
      </c>
      <c r="K263" s="91">
        <v>76</v>
      </c>
      <c r="L263" s="85">
        <f t="shared" si="12"/>
        <v>77</v>
      </c>
      <c r="M263" s="91">
        <v>0</v>
      </c>
      <c r="N263" s="85">
        <f t="shared" si="13"/>
        <v>77</v>
      </c>
      <c r="O263" s="94" t="s">
        <v>778</v>
      </c>
      <c r="P263" s="91">
        <v>69</v>
      </c>
      <c r="Q263" s="91">
        <v>0</v>
      </c>
      <c r="R263" s="91">
        <v>0</v>
      </c>
      <c r="S263" s="91">
        <v>0</v>
      </c>
      <c r="T263" s="91">
        <v>33</v>
      </c>
      <c r="U263" s="91">
        <v>17</v>
      </c>
      <c r="V263" s="85">
        <f t="shared" si="15"/>
        <v>119</v>
      </c>
      <c r="W263" s="91">
        <v>0</v>
      </c>
      <c r="X263" s="85">
        <f t="shared" si="14"/>
        <v>119</v>
      </c>
      <c r="Y263" s="94" t="s">
        <v>778</v>
      </c>
    </row>
    <row r="264" spans="1:25" ht="14.25" customHeight="1" x14ac:dyDescent="0.3">
      <c r="A264" t="s">
        <v>696</v>
      </c>
      <c r="B264" s="66" t="s">
        <v>697</v>
      </c>
      <c r="C264" s="66" t="s">
        <v>696</v>
      </c>
      <c r="D264" s="66" t="s">
        <v>697</v>
      </c>
      <c r="E264" t="s">
        <v>227</v>
      </c>
      <c r="F264" s="91">
        <v>0</v>
      </c>
      <c r="G264" s="91">
        <v>3</v>
      </c>
      <c r="H264" s="91">
        <v>0</v>
      </c>
      <c r="I264" s="91">
        <v>0</v>
      </c>
      <c r="J264" s="91">
        <v>30</v>
      </c>
      <c r="K264" s="91">
        <v>37</v>
      </c>
      <c r="L264" s="85">
        <f t="shared" si="12"/>
        <v>70</v>
      </c>
      <c r="M264" s="91">
        <v>152</v>
      </c>
      <c r="N264" s="85">
        <f t="shared" si="13"/>
        <v>222</v>
      </c>
      <c r="O264" s="94" t="s">
        <v>57</v>
      </c>
      <c r="P264" s="91">
        <v>139</v>
      </c>
      <c r="Q264" s="91">
        <v>62</v>
      </c>
      <c r="R264" s="91">
        <v>0</v>
      </c>
      <c r="S264" s="91">
        <v>0</v>
      </c>
      <c r="T264" s="91">
        <v>61</v>
      </c>
      <c r="U264" s="91">
        <v>15</v>
      </c>
      <c r="V264" s="85">
        <f t="shared" si="15"/>
        <v>277</v>
      </c>
      <c r="W264" s="91">
        <v>175</v>
      </c>
      <c r="X264" s="85">
        <f t="shared" si="14"/>
        <v>452</v>
      </c>
      <c r="Y264" s="94" t="s">
        <v>778</v>
      </c>
    </row>
    <row r="265" spans="1:25" ht="14.25" customHeight="1" x14ac:dyDescent="0.3">
      <c r="A265" t="s">
        <v>698</v>
      </c>
      <c r="B265" s="66" t="s">
        <v>699</v>
      </c>
      <c r="C265" s="66" t="s">
        <v>698</v>
      </c>
      <c r="D265" s="66" t="s">
        <v>699</v>
      </c>
      <c r="E265" t="s">
        <v>224</v>
      </c>
      <c r="F265" s="91">
        <v>16</v>
      </c>
      <c r="G265" s="91">
        <v>0</v>
      </c>
      <c r="H265" s="91">
        <v>0</v>
      </c>
      <c r="I265" s="91">
        <v>0</v>
      </c>
      <c r="J265" s="91">
        <v>0</v>
      </c>
      <c r="K265" s="91">
        <v>228</v>
      </c>
      <c r="L265" s="85">
        <f t="shared" si="12"/>
        <v>244</v>
      </c>
      <c r="M265" s="91">
        <v>0</v>
      </c>
      <c r="N265" s="85">
        <f t="shared" si="13"/>
        <v>244</v>
      </c>
      <c r="O265" s="94" t="s">
        <v>57</v>
      </c>
      <c r="P265" s="91">
        <v>65</v>
      </c>
      <c r="Q265" s="91">
        <v>0</v>
      </c>
      <c r="R265" s="91">
        <v>0</v>
      </c>
      <c r="S265" s="91">
        <v>0</v>
      </c>
      <c r="T265" s="91">
        <v>2</v>
      </c>
      <c r="U265" s="91">
        <v>0</v>
      </c>
      <c r="V265" s="85">
        <f t="shared" si="15"/>
        <v>67</v>
      </c>
      <c r="W265" s="91">
        <v>0</v>
      </c>
      <c r="X265" s="85">
        <f t="shared" si="14"/>
        <v>67</v>
      </c>
      <c r="Y265" s="94" t="s">
        <v>778</v>
      </c>
    </row>
    <row r="266" spans="1:25" ht="14.25" customHeight="1" x14ac:dyDescent="0.3">
      <c r="A266" t="s">
        <v>700</v>
      </c>
      <c r="B266" s="66" t="s">
        <v>701</v>
      </c>
      <c r="C266" s="66" t="s">
        <v>700</v>
      </c>
      <c r="D266" s="66" t="s">
        <v>701</v>
      </c>
      <c r="E266" t="s">
        <v>236</v>
      </c>
      <c r="F266" s="91">
        <v>0</v>
      </c>
      <c r="G266" s="91">
        <v>0</v>
      </c>
      <c r="H266" s="91">
        <v>0</v>
      </c>
      <c r="I266" s="91">
        <v>0</v>
      </c>
      <c r="J266" s="91">
        <v>0</v>
      </c>
      <c r="K266" s="91">
        <v>0</v>
      </c>
      <c r="L266" s="85">
        <f t="shared" si="12"/>
        <v>0</v>
      </c>
      <c r="M266" s="91">
        <v>0</v>
      </c>
      <c r="N266" s="85">
        <f t="shared" si="13"/>
        <v>0</v>
      </c>
      <c r="O266" s="94" t="s">
        <v>778</v>
      </c>
      <c r="P266" s="91">
        <v>0</v>
      </c>
      <c r="Q266" s="91">
        <v>44</v>
      </c>
      <c r="R266" s="91">
        <v>0</v>
      </c>
      <c r="S266" s="91">
        <v>0</v>
      </c>
      <c r="T266" s="91">
        <v>21</v>
      </c>
      <c r="U266" s="91">
        <v>0</v>
      </c>
      <c r="V266" s="85">
        <f t="shared" si="15"/>
        <v>65</v>
      </c>
      <c r="W266" s="91">
        <v>0</v>
      </c>
      <c r="X266" s="85">
        <f t="shared" si="14"/>
        <v>65</v>
      </c>
      <c r="Y266" s="94" t="s">
        <v>778</v>
      </c>
    </row>
    <row r="267" spans="1:25" ht="14.25" customHeight="1" x14ac:dyDescent="0.3">
      <c r="A267" t="s">
        <v>704</v>
      </c>
      <c r="B267" s="66" t="s">
        <v>705</v>
      </c>
      <c r="C267" s="66" t="s">
        <v>704</v>
      </c>
      <c r="D267" s="66" t="s">
        <v>705</v>
      </c>
      <c r="E267" t="s">
        <v>258</v>
      </c>
      <c r="F267" s="91">
        <v>110</v>
      </c>
      <c r="G267" s="91">
        <v>0</v>
      </c>
      <c r="H267" s="91">
        <v>0</v>
      </c>
      <c r="I267" s="91">
        <v>8</v>
      </c>
      <c r="J267" s="91">
        <v>15</v>
      </c>
      <c r="K267" s="91">
        <v>56</v>
      </c>
      <c r="L267" s="85">
        <f t="shared" si="12"/>
        <v>189</v>
      </c>
      <c r="M267" s="91">
        <v>0</v>
      </c>
      <c r="N267" s="85">
        <f t="shared" si="13"/>
        <v>189</v>
      </c>
      <c r="O267" s="94" t="s">
        <v>57</v>
      </c>
      <c r="P267" s="91">
        <v>259</v>
      </c>
      <c r="Q267" s="91">
        <v>0</v>
      </c>
      <c r="R267" s="91">
        <v>0</v>
      </c>
      <c r="S267" s="91">
        <v>8</v>
      </c>
      <c r="T267" s="91">
        <v>92</v>
      </c>
      <c r="U267" s="91">
        <v>0</v>
      </c>
      <c r="V267" s="85">
        <f t="shared" si="15"/>
        <v>359</v>
      </c>
      <c r="W267" s="91">
        <v>2</v>
      </c>
      <c r="X267" s="85">
        <f t="shared" si="14"/>
        <v>361</v>
      </c>
      <c r="Y267" s="94" t="s">
        <v>57</v>
      </c>
    </row>
    <row r="268" spans="1:25" ht="14.25" customHeight="1" x14ac:dyDescent="0.3">
      <c r="A268" t="s">
        <v>706</v>
      </c>
      <c r="B268" s="66" t="s">
        <v>707</v>
      </c>
      <c r="C268" s="66" t="s">
        <v>706</v>
      </c>
      <c r="D268" s="66" t="s">
        <v>707</v>
      </c>
      <c r="E268" t="s">
        <v>248</v>
      </c>
      <c r="F268" s="91">
        <v>3</v>
      </c>
      <c r="G268" s="91">
        <v>19</v>
      </c>
      <c r="H268" s="91">
        <v>0</v>
      </c>
      <c r="I268" s="91">
        <v>0</v>
      </c>
      <c r="J268" s="91">
        <v>49</v>
      </c>
      <c r="K268" s="91">
        <v>49</v>
      </c>
      <c r="L268" s="85">
        <f t="shared" ref="L268:L279" si="16">SUM(F268:K268)</f>
        <v>120</v>
      </c>
      <c r="M268" s="91">
        <v>0</v>
      </c>
      <c r="N268" s="85">
        <f t="shared" si="13"/>
        <v>120</v>
      </c>
      <c r="O268" s="94" t="s">
        <v>778</v>
      </c>
      <c r="P268" s="91">
        <v>8</v>
      </c>
      <c r="Q268" s="91">
        <v>4</v>
      </c>
      <c r="R268" s="91">
        <v>0</v>
      </c>
      <c r="S268" s="91">
        <v>0</v>
      </c>
      <c r="T268" s="91">
        <v>60</v>
      </c>
      <c r="U268" s="91">
        <v>0</v>
      </c>
      <c r="V268" s="85">
        <f t="shared" si="15"/>
        <v>72</v>
      </c>
      <c r="W268" s="91">
        <v>61</v>
      </c>
      <c r="X268" s="85">
        <f t="shared" si="14"/>
        <v>133</v>
      </c>
      <c r="Y268" s="94" t="s">
        <v>778</v>
      </c>
    </row>
    <row r="269" spans="1:25" ht="14.25" customHeight="1" x14ac:dyDescent="0.3">
      <c r="A269" t="s">
        <v>708</v>
      </c>
      <c r="B269" s="66" t="s">
        <v>709</v>
      </c>
      <c r="C269" s="66" t="s">
        <v>708</v>
      </c>
      <c r="D269" s="66" t="s">
        <v>709</v>
      </c>
      <c r="E269" t="s">
        <v>224</v>
      </c>
      <c r="F269" s="91">
        <v>5</v>
      </c>
      <c r="G269" s="91">
        <v>0</v>
      </c>
      <c r="H269" s="91">
        <v>0</v>
      </c>
      <c r="I269" s="91">
        <v>0</v>
      </c>
      <c r="J269" s="91">
        <v>15</v>
      </c>
      <c r="K269" s="91">
        <v>80</v>
      </c>
      <c r="L269" s="85">
        <f t="shared" si="16"/>
        <v>100</v>
      </c>
      <c r="M269" s="91">
        <v>0</v>
      </c>
      <c r="N269" s="85">
        <f t="shared" ref="N269:N279" si="17">SUM(L269:M269)</f>
        <v>100</v>
      </c>
      <c r="O269" s="94" t="s">
        <v>778</v>
      </c>
      <c r="P269" s="91">
        <v>5</v>
      </c>
      <c r="Q269" s="91">
        <v>18</v>
      </c>
      <c r="R269" s="91">
        <v>0</v>
      </c>
      <c r="S269" s="91">
        <v>0</v>
      </c>
      <c r="T269" s="91">
        <v>147</v>
      </c>
      <c r="U269" s="91">
        <v>0</v>
      </c>
      <c r="V269" s="85">
        <f t="shared" si="15"/>
        <v>170</v>
      </c>
      <c r="W269" s="91">
        <v>0</v>
      </c>
      <c r="X269" s="85">
        <f t="shared" ref="X269:X279" si="18">SUM(V269:W269)</f>
        <v>170</v>
      </c>
      <c r="Y269" s="94" t="s">
        <v>778</v>
      </c>
    </row>
    <row r="270" spans="1:25" ht="14.25" customHeight="1" x14ac:dyDescent="0.3">
      <c r="A270" t="s">
        <v>795</v>
      </c>
      <c r="B270" t="s">
        <v>796</v>
      </c>
      <c r="C270" s="66" t="s">
        <v>795</v>
      </c>
      <c r="D270" s="66" t="s">
        <v>796</v>
      </c>
      <c r="E270" t="s">
        <v>224</v>
      </c>
      <c r="F270" s="91">
        <v>0</v>
      </c>
      <c r="G270" s="91">
        <v>0</v>
      </c>
      <c r="H270" s="91">
        <v>0</v>
      </c>
      <c r="I270" s="91">
        <v>0</v>
      </c>
      <c r="J270" s="91">
        <v>0</v>
      </c>
      <c r="K270" s="91">
        <v>0</v>
      </c>
      <c r="L270" s="85">
        <f t="shared" si="16"/>
        <v>0</v>
      </c>
      <c r="M270" s="91">
        <v>0</v>
      </c>
      <c r="N270" s="85">
        <f t="shared" si="17"/>
        <v>0</v>
      </c>
      <c r="O270" s="94" t="s">
        <v>778</v>
      </c>
      <c r="P270" s="91">
        <v>0</v>
      </c>
      <c r="Q270" s="91">
        <v>15</v>
      </c>
      <c r="R270" s="91">
        <v>0</v>
      </c>
      <c r="S270" s="91">
        <v>0</v>
      </c>
      <c r="T270" s="91">
        <v>0</v>
      </c>
      <c r="U270" s="91">
        <v>0</v>
      </c>
      <c r="V270" s="85">
        <f t="shared" ref="V270:V279" si="19">SUM(P270:U270)</f>
        <v>15</v>
      </c>
      <c r="W270" s="91">
        <v>3</v>
      </c>
      <c r="X270" s="85">
        <f t="shared" si="18"/>
        <v>18</v>
      </c>
      <c r="Y270" s="94" t="s">
        <v>778</v>
      </c>
    </row>
    <row r="271" spans="1:25" ht="14.25" customHeight="1" x14ac:dyDescent="0.3">
      <c r="A271" t="s">
        <v>710</v>
      </c>
      <c r="B271" s="66" t="s">
        <v>711</v>
      </c>
      <c r="C271" s="66" t="s">
        <v>710</v>
      </c>
      <c r="D271" s="66" t="s">
        <v>711</v>
      </c>
      <c r="E271" t="s">
        <v>258</v>
      </c>
      <c r="F271" s="91">
        <v>149</v>
      </c>
      <c r="G271" s="91">
        <v>6</v>
      </c>
      <c r="H271" s="91">
        <v>0</v>
      </c>
      <c r="I271" s="91">
        <v>15</v>
      </c>
      <c r="J271" s="91">
        <v>0</v>
      </c>
      <c r="K271" s="91">
        <v>37</v>
      </c>
      <c r="L271" s="85">
        <f t="shared" si="16"/>
        <v>207</v>
      </c>
      <c r="M271" s="91">
        <v>0</v>
      </c>
      <c r="N271" s="85">
        <f t="shared" si="17"/>
        <v>207</v>
      </c>
      <c r="O271" s="94" t="s">
        <v>57</v>
      </c>
      <c r="P271" s="91">
        <v>125</v>
      </c>
      <c r="Q271" s="91">
        <v>0</v>
      </c>
      <c r="R271" s="91">
        <v>0</v>
      </c>
      <c r="S271" s="91">
        <v>57</v>
      </c>
      <c r="T271" s="91">
        <v>43</v>
      </c>
      <c r="U271" s="91">
        <v>0</v>
      </c>
      <c r="V271" s="85">
        <f t="shared" si="19"/>
        <v>225</v>
      </c>
      <c r="W271" s="91">
        <v>87</v>
      </c>
      <c r="X271" s="85">
        <f t="shared" si="18"/>
        <v>312</v>
      </c>
      <c r="Y271" s="94" t="s">
        <v>57</v>
      </c>
    </row>
    <row r="272" spans="1:25" ht="14.25" customHeight="1" x14ac:dyDescent="0.3">
      <c r="A272" t="s">
        <v>712</v>
      </c>
      <c r="B272" t="s">
        <v>713</v>
      </c>
      <c r="C272" s="66" t="s">
        <v>712</v>
      </c>
      <c r="D272" t="s">
        <v>713</v>
      </c>
      <c r="E272" t="s">
        <v>224</v>
      </c>
      <c r="F272" s="91">
        <v>0</v>
      </c>
      <c r="G272" s="91">
        <v>0</v>
      </c>
      <c r="H272" s="91">
        <v>0</v>
      </c>
      <c r="I272" s="91">
        <v>0</v>
      </c>
      <c r="J272" s="91">
        <v>0</v>
      </c>
      <c r="K272" s="91">
        <v>72</v>
      </c>
      <c r="L272" s="85">
        <f t="shared" si="16"/>
        <v>72</v>
      </c>
      <c r="M272" s="91">
        <v>0</v>
      </c>
      <c r="N272" s="85">
        <f t="shared" si="17"/>
        <v>72</v>
      </c>
      <c r="O272" s="94" t="s">
        <v>778</v>
      </c>
      <c r="P272" s="91">
        <v>0</v>
      </c>
      <c r="Q272" s="91">
        <v>0</v>
      </c>
      <c r="R272" s="91">
        <v>0</v>
      </c>
      <c r="S272" s="91">
        <v>0</v>
      </c>
      <c r="T272" s="91">
        <v>0</v>
      </c>
      <c r="U272" s="91">
        <v>0</v>
      </c>
      <c r="V272" s="85">
        <f t="shared" si="19"/>
        <v>0</v>
      </c>
      <c r="W272" s="91">
        <v>0</v>
      </c>
      <c r="X272" s="85">
        <f t="shared" si="18"/>
        <v>0</v>
      </c>
      <c r="Y272" s="94" t="s">
        <v>778</v>
      </c>
    </row>
    <row r="273" spans="1:25" ht="14.25" customHeight="1" x14ac:dyDescent="0.3">
      <c r="A273" t="s">
        <v>716</v>
      </c>
      <c r="B273" s="66" t="s">
        <v>717</v>
      </c>
      <c r="C273" s="66" t="s">
        <v>716</v>
      </c>
      <c r="D273" s="66" t="s">
        <v>717</v>
      </c>
      <c r="E273" t="s">
        <v>253</v>
      </c>
      <c r="F273" s="91">
        <v>0</v>
      </c>
      <c r="G273" s="91">
        <v>0</v>
      </c>
      <c r="H273" s="91">
        <v>0</v>
      </c>
      <c r="I273" s="91">
        <v>0</v>
      </c>
      <c r="J273" s="91">
        <v>0</v>
      </c>
      <c r="K273" s="91">
        <v>2</v>
      </c>
      <c r="L273" s="85">
        <f t="shared" si="16"/>
        <v>2</v>
      </c>
      <c r="M273" s="91">
        <v>0</v>
      </c>
      <c r="N273" s="85">
        <f t="shared" si="17"/>
        <v>2</v>
      </c>
      <c r="O273" s="94" t="s">
        <v>57</v>
      </c>
      <c r="P273" s="91">
        <v>24</v>
      </c>
      <c r="Q273" s="91">
        <v>0</v>
      </c>
      <c r="R273" s="91">
        <v>0</v>
      </c>
      <c r="S273" s="91">
        <v>0</v>
      </c>
      <c r="T273" s="91">
        <v>2</v>
      </c>
      <c r="U273" s="91">
        <v>0</v>
      </c>
      <c r="V273" s="85">
        <f t="shared" si="19"/>
        <v>26</v>
      </c>
      <c r="W273" s="91">
        <v>0</v>
      </c>
      <c r="X273" s="85">
        <f t="shared" si="18"/>
        <v>26</v>
      </c>
      <c r="Y273" s="94" t="s">
        <v>778</v>
      </c>
    </row>
    <row r="274" spans="1:25" ht="14.25" customHeight="1" x14ac:dyDescent="0.3">
      <c r="A274" t="s">
        <v>718</v>
      </c>
      <c r="B274" s="66" t="s">
        <v>719</v>
      </c>
      <c r="C274" s="66" t="s">
        <v>718</v>
      </c>
      <c r="D274" s="66" t="s">
        <v>719</v>
      </c>
      <c r="E274" t="s">
        <v>253</v>
      </c>
      <c r="F274" s="91">
        <v>4</v>
      </c>
      <c r="G274" s="91">
        <v>0</v>
      </c>
      <c r="H274" s="91">
        <v>0</v>
      </c>
      <c r="I274" s="91">
        <v>0</v>
      </c>
      <c r="J274" s="91">
        <v>3</v>
      </c>
      <c r="K274" s="91">
        <v>127</v>
      </c>
      <c r="L274" s="85">
        <f t="shared" si="16"/>
        <v>134</v>
      </c>
      <c r="M274" s="91">
        <v>0</v>
      </c>
      <c r="N274" s="85">
        <f t="shared" si="17"/>
        <v>134</v>
      </c>
      <c r="O274" s="94" t="s">
        <v>778</v>
      </c>
      <c r="P274" s="91">
        <v>34</v>
      </c>
      <c r="Q274" s="91">
        <v>2</v>
      </c>
      <c r="R274" s="91">
        <v>0</v>
      </c>
      <c r="S274" s="91">
        <v>17</v>
      </c>
      <c r="T274" s="91">
        <v>33</v>
      </c>
      <c r="U274" s="91">
        <v>0</v>
      </c>
      <c r="V274" s="85">
        <f t="shared" si="19"/>
        <v>86</v>
      </c>
      <c r="W274" s="91">
        <v>6</v>
      </c>
      <c r="X274" s="85">
        <f t="shared" si="18"/>
        <v>92</v>
      </c>
      <c r="Y274" s="94" t="s">
        <v>57</v>
      </c>
    </row>
    <row r="275" spans="1:25" ht="14.25" customHeight="1" x14ac:dyDescent="0.3">
      <c r="A275" t="s">
        <v>720</v>
      </c>
      <c r="B275" s="66" t="s">
        <v>721</v>
      </c>
      <c r="C275" s="66" t="s">
        <v>720</v>
      </c>
      <c r="D275" s="66" t="s">
        <v>721</v>
      </c>
      <c r="E275" t="s">
        <v>224</v>
      </c>
      <c r="F275" s="91">
        <v>27</v>
      </c>
      <c r="G275" s="91">
        <v>0</v>
      </c>
      <c r="H275" s="91">
        <v>0</v>
      </c>
      <c r="I275" s="91">
        <v>0</v>
      </c>
      <c r="J275" s="91">
        <v>0</v>
      </c>
      <c r="K275" s="91">
        <v>0</v>
      </c>
      <c r="L275" s="85">
        <f t="shared" si="16"/>
        <v>27</v>
      </c>
      <c r="M275" s="91">
        <v>0</v>
      </c>
      <c r="N275" s="85">
        <f t="shared" si="17"/>
        <v>27</v>
      </c>
      <c r="O275" s="94" t="s">
        <v>778</v>
      </c>
      <c r="P275" s="91">
        <v>27</v>
      </c>
      <c r="Q275" s="91">
        <v>0</v>
      </c>
      <c r="R275" s="91">
        <v>0</v>
      </c>
      <c r="S275" s="91">
        <v>0</v>
      </c>
      <c r="T275" s="91">
        <v>0</v>
      </c>
      <c r="U275" s="91">
        <v>0</v>
      </c>
      <c r="V275" s="85">
        <f t="shared" si="19"/>
        <v>27</v>
      </c>
      <c r="W275" s="91">
        <v>0</v>
      </c>
      <c r="X275" s="85">
        <f t="shared" si="18"/>
        <v>27</v>
      </c>
      <c r="Y275" s="94" t="s">
        <v>778</v>
      </c>
    </row>
    <row r="276" spans="1:25" ht="14.25" customHeight="1" x14ac:dyDescent="0.3">
      <c r="A276" t="s">
        <v>722</v>
      </c>
      <c r="B276" s="66" t="s">
        <v>723</v>
      </c>
      <c r="C276" s="66" t="s">
        <v>722</v>
      </c>
      <c r="D276" s="66" t="s">
        <v>723</v>
      </c>
      <c r="E276" t="s">
        <v>253</v>
      </c>
      <c r="F276" s="91">
        <v>0</v>
      </c>
      <c r="G276" s="91">
        <v>0</v>
      </c>
      <c r="H276" s="91">
        <v>0</v>
      </c>
      <c r="I276" s="91">
        <v>0</v>
      </c>
      <c r="J276" s="91">
        <v>11</v>
      </c>
      <c r="K276" s="91">
        <v>58</v>
      </c>
      <c r="L276" s="85">
        <f t="shared" si="16"/>
        <v>69</v>
      </c>
      <c r="M276" s="91">
        <v>0</v>
      </c>
      <c r="N276" s="85">
        <f t="shared" si="17"/>
        <v>69</v>
      </c>
      <c r="O276" s="94" t="s">
        <v>57</v>
      </c>
      <c r="P276" s="91">
        <v>24</v>
      </c>
      <c r="Q276" s="91">
        <v>69</v>
      </c>
      <c r="R276" s="91">
        <v>0</v>
      </c>
      <c r="S276" s="91">
        <v>0</v>
      </c>
      <c r="T276" s="91">
        <v>64</v>
      </c>
      <c r="U276" s="91">
        <v>0</v>
      </c>
      <c r="V276" s="85">
        <f t="shared" si="19"/>
        <v>157</v>
      </c>
      <c r="W276" s="91">
        <v>0</v>
      </c>
      <c r="X276" s="85">
        <f t="shared" si="18"/>
        <v>157</v>
      </c>
      <c r="Y276" s="94" t="s">
        <v>778</v>
      </c>
    </row>
    <row r="277" spans="1:25" ht="14.25" customHeight="1" x14ac:dyDescent="0.3">
      <c r="A277" t="s">
        <v>724</v>
      </c>
      <c r="B277" s="66" t="s">
        <v>725</v>
      </c>
      <c r="C277" s="66" t="s">
        <v>724</v>
      </c>
      <c r="D277" s="66" t="s">
        <v>725</v>
      </c>
      <c r="E277" t="s">
        <v>258</v>
      </c>
      <c r="F277" s="91">
        <v>29</v>
      </c>
      <c r="G277" s="91">
        <v>0</v>
      </c>
      <c r="H277" s="91">
        <v>0</v>
      </c>
      <c r="I277" s="91">
        <v>62</v>
      </c>
      <c r="J277" s="91">
        <v>4</v>
      </c>
      <c r="K277" s="91">
        <v>0</v>
      </c>
      <c r="L277" s="85">
        <f t="shared" si="16"/>
        <v>95</v>
      </c>
      <c r="M277" s="91">
        <v>0</v>
      </c>
      <c r="N277" s="85">
        <f t="shared" si="17"/>
        <v>95</v>
      </c>
      <c r="O277" s="94" t="s">
        <v>57</v>
      </c>
      <c r="P277" s="91">
        <v>20</v>
      </c>
      <c r="Q277" s="91">
        <v>0</v>
      </c>
      <c r="R277" s="91">
        <v>0</v>
      </c>
      <c r="S277" s="91">
        <v>0</v>
      </c>
      <c r="T277" s="91">
        <v>4</v>
      </c>
      <c r="U277" s="91">
        <v>0</v>
      </c>
      <c r="V277" s="85">
        <f t="shared" si="19"/>
        <v>24</v>
      </c>
      <c r="W277" s="91">
        <v>3</v>
      </c>
      <c r="X277" s="85">
        <f t="shared" si="18"/>
        <v>27</v>
      </c>
      <c r="Y277" s="94" t="s">
        <v>778</v>
      </c>
    </row>
    <row r="278" spans="1:25" ht="14.25" customHeight="1" x14ac:dyDescent="0.3">
      <c r="A278" t="s">
        <v>726</v>
      </c>
      <c r="B278" s="66" t="s">
        <v>727</v>
      </c>
      <c r="C278" s="66" t="s">
        <v>726</v>
      </c>
      <c r="D278" s="66" t="s">
        <v>727</v>
      </c>
      <c r="E278" t="s">
        <v>253</v>
      </c>
      <c r="F278" s="91">
        <v>33</v>
      </c>
      <c r="G278" s="91">
        <v>0</v>
      </c>
      <c r="H278" s="91">
        <v>0</v>
      </c>
      <c r="I278" s="91">
        <v>0</v>
      </c>
      <c r="J278" s="91">
        <v>0</v>
      </c>
      <c r="K278" s="91">
        <v>28</v>
      </c>
      <c r="L278" s="85">
        <f t="shared" si="16"/>
        <v>61</v>
      </c>
      <c r="M278" s="91">
        <v>0</v>
      </c>
      <c r="N278" s="85">
        <f t="shared" si="17"/>
        <v>61</v>
      </c>
      <c r="O278" s="94" t="s">
        <v>778</v>
      </c>
      <c r="P278" s="91">
        <v>140</v>
      </c>
      <c r="Q278" s="91">
        <v>8</v>
      </c>
      <c r="R278" s="91">
        <v>0</v>
      </c>
      <c r="S278" s="91">
        <v>0</v>
      </c>
      <c r="T278" s="91">
        <v>57</v>
      </c>
      <c r="U278" s="91">
        <v>0</v>
      </c>
      <c r="V278" s="85">
        <f t="shared" si="19"/>
        <v>205</v>
      </c>
      <c r="W278" s="91">
        <v>80</v>
      </c>
      <c r="X278" s="85">
        <f t="shared" si="18"/>
        <v>285</v>
      </c>
      <c r="Y278" s="94" t="s">
        <v>57</v>
      </c>
    </row>
    <row r="279" spans="1:25" ht="14.25" customHeight="1" x14ac:dyDescent="0.3">
      <c r="A279" t="s">
        <v>728</v>
      </c>
      <c r="B279" s="66" t="s">
        <v>729</v>
      </c>
      <c r="C279" s="66" t="s">
        <v>728</v>
      </c>
      <c r="D279" s="66" t="s">
        <v>729</v>
      </c>
      <c r="E279" t="s">
        <v>239</v>
      </c>
      <c r="F279" s="91">
        <v>0</v>
      </c>
      <c r="G279" s="91">
        <v>0</v>
      </c>
      <c r="H279" s="91">
        <v>0</v>
      </c>
      <c r="I279" s="91">
        <v>0</v>
      </c>
      <c r="J279" s="91">
        <v>23</v>
      </c>
      <c r="K279" s="91">
        <v>68</v>
      </c>
      <c r="L279" s="85">
        <f t="shared" si="16"/>
        <v>91</v>
      </c>
      <c r="M279" s="91">
        <v>0</v>
      </c>
      <c r="N279" s="85">
        <f t="shared" si="17"/>
        <v>91</v>
      </c>
      <c r="O279" s="94" t="s">
        <v>778</v>
      </c>
      <c r="P279" s="91">
        <v>13</v>
      </c>
      <c r="Q279" s="91">
        <v>10</v>
      </c>
      <c r="R279" s="91">
        <v>0</v>
      </c>
      <c r="S279" s="91">
        <v>15</v>
      </c>
      <c r="T279" s="91">
        <v>39</v>
      </c>
      <c r="U279" s="91">
        <v>4</v>
      </c>
      <c r="V279" s="85">
        <f t="shared" si="19"/>
        <v>81</v>
      </c>
      <c r="W279" s="91">
        <v>27</v>
      </c>
      <c r="X279" s="85">
        <f t="shared" si="18"/>
        <v>108</v>
      </c>
      <c r="Y279" s="94" t="s">
        <v>57</v>
      </c>
    </row>
    <row r="280" spans="1:25" ht="14.25" customHeight="1" x14ac:dyDescent="0.3">
      <c r="F280" s="86">
        <f t="shared" ref="F280:N280" si="20">SUM(F12:F279)</f>
        <v>5000</v>
      </c>
      <c r="G280" s="86">
        <f t="shared" si="20"/>
        <v>2226</v>
      </c>
      <c r="H280" s="86">
        <f t="shared" si="20"/>
        <v>194</v>
      </c>
      <c r="I280" s="86">
        <f t="shared" si="20"/>
        <v>558</v>
      </c>
      <c r="J280" s="86">
        <f t="shared" si="20"/>
        <v>3083</v>
      </c>
      <c r="K280" s="86">
        <f t="shared" si="20"/>
        <v>17162</v>
      </c>
      <c r="L280" s="86">
        <f t="shared" si="20"/>
        <v>28223</v>
      </c>
      <c r="M280" s="86">
        <f t="shared" si="20"/>
        <v>7700</v>
      </c>
      <c r="N280" s="86">
        <f t="shared" si="20"/>
        <v>35923</v>
      </c>
      <c r="O280" s="94" t="s">
        <v>57</v>
      </c>
      <c r="P280" s="86">
        <f t="shared" ref="P280:X280" si="21">SUM(P12:P279)</f>
        <v>10278</v>
      </c>
      <c r="Q280" s="86">
        <f t="shared" si="21"/>
        <v>3729</v>
      </c>
      <c r="R280" s="86">
        <f t="shared" si="21"/>
        <v>250</v>
      </c>
      <c r="S280" s="86">
        <f t="shared" si="21"/>
        <v>811</v>
      </c>
      <c r="T280" s="86">
        <f t="shared" si="21"/>
        <v>8279</v>
      </c>
      <c r="U280" s="86">
        <f t="shared" si="21"/>
        <v>727</v>
      </c>
      <c r="V280" s="86">
        <f t="shared" si="21"/>
        <v>24074</v>
      </c>
      <c r="W280" s="86">
        <f t="shared" si="21"/>
        <v>9673</v>
      </c>
      <c r="X280" s="86">
        <f t="shared" si="21"/>
        <v>33747</v>
      </c>
      <c r="Y280" s="94" t="s">
        <v>57</v>
      </c>
    </row>
    <row r="281" spans="1:25" ht="14.25" customHeight="1" x14ac:dyDescent="0.3">
      <c r="F281" s="85"/>
      <c r="G281" s="85"/>
      <c r="H281" s="85"/>
      <c r="I281" s="85"/>
      <c r="J281" s="85"/>
      <c r="K281" s="85"/>
      <c r="L281" s="85"/>
      <c r="M281" s="85"/>
      <c r="N281" s="85"/>
      <c r="O281" s="85"/>
      <c r="P281" s="85"/>
      <c r="Q281" s="85"/>
      <c r="R281" s="85"/>
      <c r="S281" s="85"/>
      <c r="T281" s="85"/>
      <c r="U281" s="85"/>
      <c r="V281" s="85"/>
      <c r="W281" s="85"/>
      <c r="X281" s="85"/>
    </row>
    <row r="282" spans="1:25" ht="14.25" customHeight="1" x14ac:dyDescent="0.3">
      <c r="A282" s="4" t="s">
        <v>730</v>
      </c>
      <c r="F282" s="43"/>
      <c r="G282" s="85"/>
      <c r="H282" s="85"/>
      <c r="I282" s="85"/>
      <c r="J282" s="85"/>
      <c r="K282" s="85"/>
      <c r="L282" s="85"/>
      <c r="M282" s="85"/>
      <c r="N282" s="85"/>
      <c r="O282" s="85"/>
      <c r="P282" s="43"/>
      <c r="Q282" s="85"/>
      <c r="R282" s="85"/>
      <c r="S282" s="85"/>
      <c r="T282" s="85"/>
      <c r="U282" s="85"/>
      <c r="V282" s="85"/>
      <c r="W282" s="85"/>
      <c r="X282" s="85"/>
    </row>
    <row r="283" spans="1:25" ht="14.25" customHeight="1" x14ac:dyDescent="0.3">
      <c r="A283" t="s">
        <v>797</v>
      </c>
      <c r="B283" t="s">
        <v>798</v>
      </c>
      <c r="C283" s="66" t="s">
        <v>797</v>
      </c>
      <c r="D283" s="66" t="s">
        <v>798</v>
      </c>
      <c r="E283" t="s">
        <v>733</v>
      </c>
      <c r="F283" s="91">
        <v>0</v>
      </c>
      <c r="G283" s="91">
        <v>0</v>
      </c>
      <c r="H283" s="91">
        <v>0</v>
      </c>
      <c r="I283" s="43" t="s">
        <v>56</v>
      </c>
      <c r="J283" s="91">
        <v>0</v>
      </c>
      <c r="K283" s="43" t="s">
        <v>56</v>
      </c>
      <c r="L283" s="85">
        <f t="shared" ref="L283:L290" si="22">SUM(F283:K283)</f>
        <v>0</v>
      </c>
      <c r="M283" s="45">
        <v>0</v>
      </c>
      <c r="N283" s="85">
        <f t="shared" ref="N283:N290" si="23">SUM(L283:M283)</f>
        <v>0</v>
      </c>
      <c r="O283" s="94" t="s">
        <v>778</v>
      </c>
      <c r="P283" s="91">
        <v>0</v>
      </c>
      <c r="Q283" s="91">
        <v>0</v>
      </c>
      <c r="R283" s="91">
        <v>0</v>
      </c>
      <c r="S283" s="43" t="s">
        <v>56</v>
      </c>
      <c r="T283" s="91">
        <v>0</v>
      </c>
      <c r="U283" s="43" t="s">
        <v>56</v>
      </c>
      <c r="V283" s="85">
        <f t="shared" ref="V283:V290" si="24">SUM(P283:T283)</f>
        <v>0</v>
      </c>
      <c r="W283" s="45">
        <v>54</v>
      </c>
      <c r="X283" s="85">
        <f t="shared" ref="X283:X290" si="25">SUM(V283:W283)</f>
        <v>54</v>
      </c>
      <c r="Y283" s="94" t="s">
        <v>778</v>
      </c>
    </row>
    <row r="284" spans="1:25" ht="14.25" customHeight="1" x14ac:dyDescent="0.3">
      <c r="A284" t="s">
        <v>731</v>
      </c>
      <c r="B284" t="s">
        <v>732</v>
      </c>
      <c r="C284" s="66" t="s">
        <v>731</v>
      </c>
      <c r="D284" t="s">
        <v>732</v>
      </c>
      <c r="E284" t="s">
        <v>733</v>
      </c>
      <c r="F284" s="91">
        <v>0</v>
      </c>
      <c r="G284" s="91">
        <v>0</v>
      </c>
      <c r="H284" s="91">
        <v>0</v>
      </c>
      <c r="I284" s="43" t="s">
        <v>56</v>
      </c>
      <c r="J284" s="91">
        <v>0</v>
      </c>
      <c r="K284" s="43" t="s">
        <v>56</v>
      </c>
      <c r="L284" s="85">
        <f t="shared" si="22"/>
        <v>0</v>
      </c>
      <c r="M284" s="45">
        <v>27</v>
      </c>
      <c r="N284" s="85">
        <f t="shared" si="23"/>
        <v>27</v>
      </c>
      <c r="O284" s="94" t="s">
        <v>778</v>
      </c>
      <c r="P284" s="91">
        <v>0</v>
      </c>
      <c r="Q284" s="91">
        <v>0</v>
      </c>
      <c r="R284" s="91">
        <v>0</v>
      </c>
      <c r="S284" s="43" t="s">
        <v>56</v>
      </c>
      <c r="T284" s="91">
        <v>0</v>
      </c>
      <c r="U284" s="43" t="s">
        <v>56</v>
      </c>
      <c r="V284" s="85">
        <f t="shared" si="24"/>
        <v>0</v>
      </c>
      <c r="W284" s="45">
        <v>0</v>
      </c>
      <c r="X284" s="85">
        <f t="shared" si="25"/>
        <v>0</v>
      </c>
      <c r="Y284" s="94" t="s">
        <v>778</v>
      </c>
    </row>
    <row r="285" spans="1:25" ht="14.25" customHeight="1" x14ac:dyDescent="0.3">
      <c r="A285" t="s">
        <v>734</v>
      </c>
      <c r="B285" s="66" t="s">
        <v>735</v>
      </c>
      <c r="C285" s="66" t="s">
        <v>734</v>
      </c>
      <c r="D285" t="s">
        <v>735</v>
      </c>
      <c r="E285" t="s">
        <v>733</v>
      </c>
      <c r="F285" s="91">
        <v>0</v>
      </c>
      <c r="G285" s="91">
        <v>0</v>
      </c>
      <c r="H285" s="91">
        <v>0</v>
      </c>
      <c r="I285" s="43" t="s">
        <v>56</v>
      </c>
      <c r="J285" s="91">
        <v>0</v>
      </c>
      <c r="K285" s="43" t="s">
        <v>56</v>
      </c>
      <c r="L285" s="85">
        <f t="shared" si="22"/>
        <v>0</v>
      </c>
      <c r="M285" s="91">
        <v>4</v>
      </c>
      <c r="N285" s="85">
        <f t="shared" si="23"/>
        <v>4</v>
      </c>
      <c r="O285" s="94" t="s">
        <v>57</v>
      </c>
      <c r="P285" s="91">
        <v>0</v>
      </c>
      <c r="Q285" s="91">
        <v>0</v>
      </c>
      <c r="R285" s="91">
        <v>0</v>
      </c>
      <c r="S285" s="43" t="s">
        <v>56</v>
      </c>
      <c r="T285" s="91">
        <v>0</v>
      </c>
      <c r="U285" s="43" t="s">
        <v>56</v>
      </c>
      <c r="V285" s="85">
        <f t="shared" si="24"/>
        <v>0</v>
      </c>
      <c r="W285" s="91">
        <v>0</v>
      </c>
      <c r="X285" s="85">
        <f t="shared" si="25"/>
        <v>0</v>
      </c>
      <c r="Y285" s="94" t="s">
        <v>778</v>
      </c>
    </row>
    <row r="286" spans="1:25" ht="14.25" customHeight="1" x14ac:dyDescent="0.3">
      <c r="A286" t="s">
        <v>736</v>
      </c>
      <c r="B286" t="s">
        <v>737</v>
      </c>
      <c r="C286" s="66" t="s">
        <v>736</v>
      </c>
      <c r="D286" t="s">
        <v>737</v>
      </c>
      <c r="E286" t="s">
        <v>733</v>
      </c>
      <c r="F286" s="91">
        <v>0</v>
      </c>
      <c r="G286" s="91">
        <v>0</v>
      </c>
      <c r="H286" s="91">
        <v>0</v>
      </c>
      <c r="I286" s="43" t="s">
        <v>56</v>
      </c>
      <c r="J286" s="91">
        <v>0</v>
      </c>
      <c r="K286" s="43" t="s">
        <v>56</v>
      </c>
      <c r="L286" s="85">
        <f t="shared" si="22"/>
        <v>0</v>
      </c>
      <c r="M286" s="91">
        <v>73</v>
      </c>
      <c r="N286" s="85">
        <f t="shared" si="23"/>
        <v>73</v>
      </c>
      <c r="O286" s="94" t="s">
        <v>778</v>
      </c>
      <c r="P286" s="91">
        <v>0</v>
      </c>
      <c r="Q286" s="91">
        <v>0</v>
      </c>
      <c r="R286" s="91">
        <v>0</v>
      </c>
      <c r="S286" s="43" t="s">
        <v>56</v>
      </c>
      <c r="T286" s="91">
        <v>0</v>
      </c>
      <c r="U286" s="43" t="s">
        <v>56</v>
      </c>
      <c r="V286" s="85">
        <f t="shared" si="24"/>
        <v>0</v>
      </c>
      <c r="W286" s="91">
        <v>17</v>
      </c>
      <c r="X286" s="85">
        <f t="shared" si="25"/>
        <v>17</v>
      </c>
      <c r="Y286" s="94" t="s">
        <v>778</v>
      </c>
    </row>
    <row r="287" spans="1:25" ht="14.25" customHeight="1" x14ac:dyDescent="0.3">
      <c r="A287" t="s">
        <v>801</v>
      </c>
      <c r="B287" t="s">
        <v>802</v>
      </c>
      <c r="C287" s="66" t="s">
        <v>801</v>
      </c>
      <c r="D287" s="66" t="s">
        <v>802</v>
      </c>
      <c r="E287" t="s">
        <v>733</v>
      </c>
      <c r="F287" s="91">
        <v>0</v>
      </c>
      <c r="G287" s="91">
        <v>0</v>
      </c>
      <c r="H287" s="91">
        <v>0</v>
      </c>
      <c r="I287" s="43" t="s">
        <v>56</v>
      </c>
      <c r="J287" s="91">
        <v>0</v>
      </c>
      <c r="K287" s="43" t="s">
        <v>56</v>
      </c>
      <c r="L287" s="85">
        <f t="shared" si="22"/>
        <v>0</v>
      </c>
      <c r="M287" s="91">
        <v>0</v>
      </c>
      <c r="N287" s="85">
        <f t="shared" si="23"/>
        <v>0</v>
      </c>
      <c r="O287" s="94" t="s">
        <v>778</v>
      </c>
      <c r="P287" s="91">
        <v>0</v>
      </c>
      <c r="Q287" s="91">
        <v>0</v>
      </c>
      <c r="R287" s="91">
        <v>0</v>
      </c>
      <c r="S287" s="43" t="s">
        <v>56</v>
      </c>
      <c r="T287" s="91">
        <v>0</v>
      </c>
      <c r="U287" s="43" t="s">
        <v>56</v>
      </c>
      <c r="V287" s="85">
        <f t="shared" si="24"/>
        <v>0</v>
      </c>
      <c r="W287" s="91">
        <v>6</v>
      </c>
      <c r="X287" s="85">
        <f t="shared" si="25"/>
        <v>6</v>
      </c>
      <c r="Y287" s="94" t="s">
        <v>778</v>
      </c>
    </row>
    <row r="288" spans="1:25" ht="14.25" customHeight="1" x14ac:dyDescent="0.3">
      <c r="A288" t="s">
        <v>746</v>
      </c>
      <c r="B288" s="66" t="s">
        <v>747</v>
      </c>
      <c r="C288" s="66" t="s">
        <v>746</v>
      </c>
      <c r="D288" t="s">
        <v>747</v>
      </c>
      <c r="E288" t="s">
        <v>733</v>
      </c>
      <c r="F288" s="91">
        <v>0</v>
      </c>
      <c r="G288" s="91">
        <v>0</v>
      </c>
      <c r="H288" s="91">
        <v>0</v>
      </c>
      <c r="I288" s="43" t="s">
        <v>56</v>
      </c>
      <c r="J288" s="91">
        <v>0</v>
      </c>
      <c r="K288" s="43" t="s">
        <v>56</v>
      </c>
      <c r="L288" s="85">
        <f t="shared" si="22"/>
        <v>0</v>
      </c>
      <c r="M288" s="91">
        <v>5</v>
      </c>
      <c r="N288" s="85">
        <f t="shared" si="23"/>
        <v>5</v>
      </c>
      <c r="O288" s="94" t="s">
        <v>778</v>
      </c>
      <c r="P288" s="91">
        <v>0</v>
      </c>
      <c r="Q288" s="91">
        <v>0</v>
      </c>
      <c r="R288" s="91">
        <v>0</v>
      </c>
      <c r="S288" s="43" t="s">
        <v>56</v>
      </c>
      <c r="T288" s="91">
        <v>0</v>
      </c>
      <c r="U288" s="43" t="s">
        <v>56</v>
      </c>
      <c r="V288" s="85">
        <f t="shared" si="24"/>
        <v>0</v>
      </c>
      <c r="W288" s="91">
        <v>0</v>
      </c>
      <c r="X288" s="85">
        <f t="shared" si="25"/>
        <v>0</v>
      </c>
      <c r="Y288" s="94" t="s">
        <v>778</v>
      </c>
    </row>
    <row r="289" spans="1:25" ht="14.25" customHeight="1" x14ac:dyDescent="0.3">
      <c r="A289" t="s">
        <v>750</v>
      </c>
      <c r="B289" t="s">
        <v>751</v>
      </c>
      <c r="C289" s="66" t="s">
        <v>750</v>
      </c>
      <c r="D289" s="66" t="s">
        <v>751</v>
      </c>
      <c r="E289" t="s">
        <v>733</v>
      </c>
      <c r="F289" s="91">
        <v>0</v>
      </c>
      <c r="G289" s="91">
        <v>0</v>
      </c>
      <c r="H289" s="91">
        <v>0</v>
      </c>
      <c r="I289" s="43" t="s">
        <v>56</v>
      </c>
      <c r="J289" s="91">
        <v>0</v>
      </c>
      <c r="K289" s="43" t="s">
        <v>56</v>
      </c>
      <c r="L289" s="85">
        <f t="shared" si="22"/>
        <v>0</v>
      </c>
      <c r="M289" s="91">
        <v>0</v>
      </c>
      <c r="N289" s="85">
        <f t="shared" si="23"/>
        <v>0</v>
      </c>
      <c r="O289" s="94" t="s">
        <v>778</v>
      </c>
      <c r="P289" s="91">
        <v>0</v>
      </c>
      <c r="Q289" s="91">
        <v>0</v>
      </c>
      <c r="R289" s="91">
        <v>0</v>
      </c>
      <c r="S289" s="43" t="s">
        <v>56</v>
      </c>
      <c r="T289" s="91">
        <v>0</v>
      </c>
      <c r="U289" s="43" t="s">
        <v>56</v>
      </c>
      <c r="V289" s="85">
        <f t="shared" si="24"/>
        <v>0</v>
      </c>
      <c r="W289" s="91">
        <v>200</v>
      </c>
      <c r="X289" s="85">
        <f t="shared" si="25"/>
        <v>200</v>
      </c>
      <c r="Y289" s="94" t="s">
        <v>778</v>
      </c>
    </row>
    <row r="290" spans="1:25" ht="14.25" customHeight="1" x14ac:dyDescent="0.3">
      <c r="A290" t="s">
        <v>752</v>
      </c>
      <c r="B290" s="66" t="s">
        <v>753</v>
      </c>
      <c r="C290" s="66" t="s">
        <v>752</v>
      </c>
      <c r="D290" s="66" t="s">
        <v>753</v>
      </c>
      <c r="E290" t="s">
        <v>733</v>
      </c>
      <c r="F290" s="91">
        <v>0</v>
      </c>
      <c r="G290" s="91">
        <v>0</v>
      </c>
      <c r="H290" s="91">
        <v>0</v>
      </c>
      <c r="I290" s="43" t="s">
        <v>56</v>
      </c>
      <c r="J290" s="91">
        <v>0</v>
      </c>
      <c r="K290" s="43" t="s">
        <v>56</v>
      </c>
      <c r="L290" s="85">
        <f t="shared" si="22"/>
        <v>0</v>
      </c>
      <c r="M290" s="91">
        <v>29</v>
      </c>
      <c r="N290" s="85">
        <f t="shared" si="23"/>
        <v>29</v>
      </c>
      <c r="O290" s="94" t="s">
        <v>778</v>
      </c>
      <c r="P290" s="91">
        <v>0</v>
      </c>
      <c r="Q290" s="91">
        <v>0</v>
      </c>
      <c r="R290" s="91">
        <v>0</v>
      </c>
      <c r="S290" s="43" t="s">
        <v>56</v>
      </c>
      <c r="T290" s="91">
        <v>0</v>
      </c>
      <c r="U290" s="43" t="s">
        <v>56</v>
      </c>
      <c r="V290" s="85">
        <f t="shared" si="24"/>
        <v>0</v>
      </c>
      <c r="W290" s="91">
        <v>0</v>
      </c>
      <c r="X290" s="85">
        <f t="shared" si="25"/>
        <v>0</v>
      </c>
      <c r="Y290" s="94" t="s">
        <v>778</v>
      </c>
    </row>
    <row r="291" spans="1:25" ht="15" x14ac:dyDescent="0.3">
      <c r="C291"/>
      <c r="D291"/>
      <c r="F291" s="86">
        <f t="shared" ref="F291:J291" si="26">SUM(F283:F290)</f>
        <v>0</v>
      </c>
      <c r="G291" s="86">
        <f t="shared" si="26"/>
        <v>0</v>
      </c>
      <c r="H291" s="86">
        <f t="shared" si="26"/>
        <v>0</v>
      </c>
      <c r="I291" s="87" t="s">
        <v>56</v>
      </c>
      <c r="J291" s="86">
        <f t="shared" si="26"/>
        <v>0</v>
      </c>
      <c r="K291" s="87" t="s">
        <v>56</v>
      </c>
      <c r="L291" s="86">
        <f>SUM(L283:L290)</f>
        <v>0</v>
      </c>
      <c r="M291" s="86">
        <f>SUM(M283:M290)</f>
        <v>138</v>
      </c>
      <c r="N291" s="86">
        <f>SUM(N283:N290)</f>
        <v>138</v>
      </c>
      <c r="O291" s="94" t="s">
        <v>57</v>
      </c>
      <c r="P291" s="86">
        <f t="shared" ref="P291:X291" si="27">SUM(P283:P290)</f>
        <v>0</v>
      </c>
      <c r="Q291" s="86">
        <f t="shared" si="27"/>
        <v>0</v>
      </c>
      <c r="R291" s="86">
        <f t="shared" si="27"/>
        <v>0</v>
      </c>
      <c r="S291" s="87" t="s">
        <v>56</v>
      </c>
      <c r="T291" s="86">
        <f t="shared" si="27"/>
        <v>0</v>
      </c>
      <c r="U291" s="92" t="s">
        <v>56</v>
      </c>
      <c r="V291" s="86">
        <f t="shared" si="27"/>
        <v>0</v>
      </c>
      <c r="W291" s="86">
        <f t="shared" si="27"/>
        <v>277</v>
      </c>
      <c r="X291" s="86">
        <f t="shared" si="27"/>
        <v>277</v>
      </c>
      <c r="Y291" s="94" t="s">
        <v>778</v>
      </c>
    </row>
    <row r="292" spans="1:25" ht="13" x14ac:dyDescent="0.3">
      <c r="B292" s="46"/>
      <c r="F292" s="91"/>
      <c r="G292" s="91"/>
      <c r="H292" s="91"/>
      <c r="I292" s="91"/>
      <c r="J292" s="91"/>
      <c r="K292" s="91"/>
      <c r="L292" s="91"/>
      <c r="M292" s="91"/>
      <c r="N292" s="91"/>
      <c r="O292" s="91"/>
      <c r="P292" s="91"/>
      <c r="Q292" s="91"/>
      <c r="R292" s="91"/>
      <c r="S292" s="91"/>
      <c r="T292" s="91"/>
      <c r="U292" s="91"/>
      <c r="V292" s="91"/>
      <c r="W292" s="91"/>
      <c r="X292" s="91"/>
    </row>
    <row r="293" spans="1:25" ht="13" x14ac:dyDescent="0.3">
      <c r="B293" s="46" t="s">
        <v>756</v>
      </c>
      <c r="C293" s="46"/>
      <c r="D293" s="46"/>
      <c r="F293" s="91"/>
      <c r="G293" s="91"/>
      <c r="H293" s="91"/>
      <c r="I293" s="91"/>
      <c r="J293" s="91"/>
      <c r="K293" s="91"/>
      <c r="L293" s="91"/>
      <c r="M293" s="91"/>
      <c r="N293" s="91"/>
      <c r="O293" s="91"/>
      <c r="P293" s="91"/>
      <c r="Q293" s="91"/>
      <c r="R293" s="91"/>
      <c r="S293" s="91"/>
      <c r="T293" s="91"/>
      <c r="U293" s="91"/>
      <c r="V293" s="91"/>
      <c r="W293" s="91"/>
      <c r="X293" s="91"/>
    </row>
    <row r="294" spans="1:25" ht="13" x14ac:dyDescent="0.3">
      <c r="C294" s="46"/>
      <c r="D294" s="46"/>
      <c r="F294" s="91"/>
      <c r="G294" s="91"/>
      <c r="H294" s="91"/>
      <c r="I294" s="91"/>
      <c r="J294" s="91"/>
      <c r="K294" s="91"/>
      <c r="L294" s="91"/>
      <c r="M294" s="91"/>
      <c r="N294" s="91"/>
      <c r="O294" s="91"/>
      <c r="P294" s="91"/>
      <c r="Q294" s="91"/>
      <c r="R294" s="91"/>
      <c r="S294" s="91"/>
      <c r="T294" s="91"/>
      <c r="U294" s="91"/>
      <c r="V294" s="91"/>
      <c r="W294" s="91"/>
      <c r="X294" s="91"/>
    </row>
    <row r="295" spans="1:25" ht="15" x14ac:dyDescent="0.3">
      <c r="A295" s="93" t="s">
        <v>757</v>
      </c>
      <c r="B295" s="66" t="s">
        <v>758</v>
      </c>
      <c r="E295" t="s">
        <v>227</v>
      </c>
      <c r="F295" s="45">
        <v>321</v>
      </c>
      <c r="G295" s="45">
        <v>94</v>
      </c>
      <c r="H295" s="45">
        <v>12</v>
      </c>
      <c r="I295" s="45">
        <v>0</v>
      </c>
      <c r="J295" s="45">
        <v>348</v>
      </c>
      <c r="K295" s="45">
        <v>1737</v>
      </c>
      <c r="L295" s="85">
        <f t="shared" ref="L295:L303" si="28">SUM(F295:K295)</f>
        <v>2512</v>
      </c>
      <c r="M295" s="45">
        <v>919</v>
      </c>
      <c r="N295" s="85">
        <f>SUM(L295:M295)</f>
        <v>3431</v>
      </c>
      <c r="O295" s="94" t="s">
        <v>57</v>
      </c>
      <c r="P295" s="45">
        <v>944</v>
      </c>
      <c r="Q295" s="45">
        <v>239</v>
      </c>
      <c r="R295" s="45">
        <v>10</v>
      </c>
      <c r="S295" s="45">
        <v>14</v>
      </c>
      <c r="T295" s="45">
        <v>710</v>
      </c>
      <c r="U295" s="45">
        <v>132</v>
      </c>
      <c r="V295" s="85">
        <f>SUM(P295:U295)</f>
        <v>2049</v>
      </c>
      <c r="W295" s="45">
        <v>755</v>
      </c>
      <c r="X295" s="85">
        <f>SUM(V295:W295)</f>
        <v>2804</v>
      </c>
      <c r="Y295" s="94" t="s">
        <v>57</v>
      </c>
    </row>
    <row r="296" spans="1:25" ht="15" x14ac:dyDescent="0.3">
      <c r="A296" s="93" t="s">
        <v>759</v>
      </c>
      <c r="B296" s="66" t="s">
        <v>760</v>
      </c>
      <c r="C296" s="66"/>
      <c r="D296" s="66"/>
      <c r="E296" s="17" t="s">
        <v>236</v>
      </c>
      <c r="F296" s="45">
        <v>524</v>
      </c>
      <c r="G296" s="45">
        <v>318</v>
      </c>
      <c r="H296" s="45">
        <v>14</v>
      </c>
      <c r="I296" s="45">
        <v>12</v>
      </c>
      <c r="J296" s="45">
        <v>669</v>
      </c>
      <c r="K296" s="45">
        <v>1721</v>
      </c>
      <c r="L296" s="85">
        <f t="shared" si="28"/>
        <v>3258</v>
      </c>
      <c r="M296" s="45">
        <v>1283</v>
      </c>
      <c r="N296" s="85">
        <f>SUM(L296:M296)</f>
        <v>4541</v>
      </c>
      <c r="O296" s="94" t="s">
        <v>57</v>
      </c>
      <c r="P296" s="45">
        <v>1044</v>
      </c>
      <c r="Q296" s="45">
        <v>500</v>
      </c>
      <c r="R296" s="45">
        <v>57</v>
      </c>
      <c r="S296" s="45">
        <v>22</v>
      </c>
      <c r="T296" s="45">
        <v>796</v>
      </c>
      <c r="U296" s="45">
        <v>48</v>
      </c>
      <c r="V296" s="85">
        <f t="shared" ref="V296:V303" si="29">SUM(P296:U296)</f>
        <v>2467</v>
      </c>
      <c r="W296" s="45">
        <v>1160</v>
      </c>
      <c r="X296" s="85">
        <f>SUM(V296:W296)</f>
        <v>3627</v>
      </c>
      <c r="Y296" s="94" t="s">
        <v>57</v>
      </c>
    </row>
    <row r="297" spans="1:25" ht="15" x14ac:dyDescent="0.3">
      <c r="A297" s="93" t="s">
        <v>761</v>
      </c>
      <c r="B297" s="66" t="s">
        <v>762</v>
      </c>
      <c r="C297" s="66"/>
      <c r="D297" s="66"/>
      <c r="E297" s="17" t="s">
        <v>733</v>
      </c>
      <c r="F297" s="45">
        <v>0</v>
      </c>
      <c r="G297" s="45">
        <v>0</v>
      </c>
      <c r="H297" s="45">
        <v>0</v>
      </c>
      <c r="I297" s="43" t="s">
        <v>56</v>
      </c>
      <c r="J297" s="45">
        <v>0</v>
      </c>
      <c r="K297" s="43" t="s">
        <v>56</v>
      </c>
      <c r="L297" s="85">
        <f t="shared" si="28"/>
        <v>0</v>
      </c>
      <c r="M297" s="45">
        <v>138</v>
      </c>
      <c r="N297" s="85">
        <f>SUM(L297:M297)</f>
        <v>138</v>
      </c>
      <c r="O297" s="94" t="s">
        <v>57</v>
      </c>
      <c r="P297" s="45">
        <v>0</v>
      </c>
      <c r="Q297" s="45">
        <v>0</v>
      </c>
      <c r="R297" s="45">
        <v>0</v>
      </c>
      <c r="S297" s="43" t="s">
        <v>56</v>
      </c>
      <c r="T297" s="45">
        <v>0</v>
      </c>
      <c r="U297" s="43" t="s">
        <v>56</v>
      </c>
      <c r="V297" s="85">
        <f t="shared" si="29"/>
        <v>0</v>
      </c>
      <c r="W297" s="45">
        <v>277</v>
      </c>
      <c r="X297" s="85">
        <f>SUM(V297:W297)</f>
        <v>277</v>
      </c>
      <c r="Y297" s="91"/>
    </row>
    <row r="298" spans="1:25" ht="15" x14ac:dyDescent="0.3">
      <c r="A298" s="93" t="s">
        <v>763</v>
      </c>
      <c r="B298" s="66" t="s">
        <v>764</v>
      </c>
      <c r="C298" s="66"/>
      <c r="D298" s="66"/>
      <c r="E298" t="s">
        <v>343</v>
      </c>
      <c r="F298" s="45">
        <v>695</v>
      </c>
      <c r="G298" s="45">
        <v>71</v>
      </c>
      <c r="H298" s="45">
        <v>25</v>
      </c>
      <c r="I298" s="45">
        <v>167</v>
      </c>
      <c r="J298" s="45">
        <v>148</v>
      </c>
      <c r="K298" s="45">
        <v>1548</v>
      </c>
      <c r="L298" s="85">
        <f t="shared" si="28"/>
        <v>2654</v>
      </c>
      <c r="M298" s="45">
        <v>588</v>
      </c>
      <c r="N298" s="85">
        <f t="shared" ref="N298:N300" si="30">SUM(L298:M298)</f>
        <v>3242</v>
      </c>
      <c r="O298" s="94" t="s">
        <v>57</v>
      </c>
      <c r="P298" s="45">
        <v>851</v>
      </c>
      <c r="Q298" s="45">
        <v>94</v>
      </c>
      <c r="R298" s="45">
        <v>15</v>
      </c>
      <c r="S298" s="45">
        <v>209</v>
      </c>
      <c r="T298" s="45">
        <v>212</v>
      </c>
      <c r="U298" s="45">
        <v>51</v>
      </c>
      <c r="V298" s="85">
        <f t="shared" si="29"/>
        <v>1432</v>
      </c>
      <c r="W298" s="45">
        <f>838-2</f>
        <v>836</v>
      </c>
      <c r="X298" s="85">
        <f t="shared" ref="X298:X300" si="31">SUM(V298:W298)</f>
        <v>2268</v>
      </c>
      <c r="Y298" s="94" t="s">
        <v>57</v>
      </c>
    </row>
    <row r="299" spans="1:25" ht="15" x14ac:dyDescent="0.3">
      <c r="A299" s="93" t="s">
        <v>765</v>
      </c>
      <c r="B299" s="66" t="s">
        <v>766</v>
      </c>
      <c r="C299" s="66"/>
      <c r="D299" s="66"/>
      <c r="E299" t="s">
        <v>258</v>
      </c>
      <c r="F299" s="45">
        <v>1627</v>
      </c>
      <c r="G299" s="45">
        <v>756</v>
      </c>
      <c r="H299" s="45">
        <v>45</v>
      </c>
      <c r="I299" s="45">
        <v>281</v>
      </c>
      <c r="J299" s="45">
        <v>510</v>
      </c>
      <c r="K299" s="45">
        <v>2873</v>
      </c>
      <c r="L299" s="85">
        <f t="shared" si="28"/>
        <v>6092</v>
      </c>
      <c r="M299" s="45">
        <v>2001</v>
      </c>
      <c r="N299" s="85">
        <f t="shared" si="30"/>
        <v>8093</v>
      </c>
      <c r="O299" s="94" t="s">
        <v>57</v>
      </c>
      <c r="P299" s="45">
        <v>2698</v>
      </c>
      <c r="Q299" s="45">
        <v>474</v>
      </c>
      <c r="R299" s="45">
        <v>82</v>
      </c>
      <c r="S299" s="45">
        <v>386</v>
      </c>
      <c r="T299" s="45">
        <v>1662</v>
      </c>
      <c r="U299" s="45">
        <v>21</v>
      </c>
      <c r="V299" s="85">
        <f t="shared" si="29"/>
        <v>5323</v>
      </c>
      <c r="W299" s="45">
        <f>2525-8</f>
        <v>2517</v>
      </c>
      <c r="X299" s="85">
        <f t="shared" si="31"/>
        <v>7840</v>
      </c>
      <c r="Y299" s="94" t="s">
        <v>57</v>
      </c>
    </row>
    <row r="300" spans="1:25" ht="15" x14ac:dyDescent="0.3">
      <c r="A300" s="93" t="s">
        <v>767</v>
      </c>
      <c r="B300" s="66" t="s">
        <v>768</v>
      </c>
      <c r="C300" s="66"/>
      <c r="D300" s="66"/>
      <c r="E300" t="s">
        <v>224</v>
      </c>
      <c r="F300" s="45">
        <v>695</v>
      </c>
      <c r="G300" s="45">
        <v>229</v>
      </c>
      <c r="H300" s="45">
        <v>2</v>
      </c>
      <c r="I300" s="45">
        <v>0</v>
      </c>
      <c r="J300" s="45">
        <v>351</v>
      </c>
      <c r="K300" s="45">
        <v>3682</v>
      </c>
      <c r="L300" s="85">
        <f t="shared" si="28"/>
        <v>4959</v>
      </c>
      <c r="M300" s="45">
        <v>991</v>
      </c>
      <c r="N300" s="85">
        <f t="shared" si="30"/>
        <v>5950</v>
      </c>
      <c r="O300" s="94" t="s">
        <v>57</v>
      </c>
      <c r="P300" s="45">
        <v>1500</v>
      </c>
      <c r="Q300" s="45">
        <v>927</v>
      </c>
      <c r="R300" s="45">
        <v>47</v>
      </c>
      <c r="S300" s="45">
        <v>37</v>
      </c>
      <c r="T300" s="45">
        <v>2187</v>
      </c>
      <c r="U300" s="45">
        <v>110</v>
      </c>
      <c r="V300" s="85">
        <f t="shared" si="29"/>
        <v>4808</v>
      </c>
      <c r="W300" s="45">
        <v>1450</v>
      </c>
      <c r="X300" s="85">
        <f t="shared" si="31"/>
        <v>6258</v>
      </c>
      <c r="Y300" s="94" t="s">
        <v>57</v>
      </c>
    </row>
    <row r="301" spans="1:25" ht="15" x14ac:dyDescent="0.3">
      <c r="A301" s="93" t="s">
        <v>769</v>
      </c>
      <c r="B301" s="66" t="s">
        <v>770</v>
      </c>
      <c r="C301" s="66"/>
      <c r="D301" s="66"/>
      <c r="E301" s="17" t="s">
        <v>248</v>
      </c>
      <c r="F301" s="45">
        <v>76</v>
      </c>
      <c r="G301" s="45">
        <v>540</v>
      </c>
      <c r="H301" s="45">
        <v>11</v>
      </c>
      <c r="I301" s="45">
        <v>20</v>
      </c>
      <c r="J301" s="45">
        <v>484</v>
      </c>
      <c r="K301" s="45">
        <v>2056</v>
      </c>
      <c r="L301" s="85">
        <f t="shared" si="28"/>
        <v>3187</v>
      </c>
      <c r="M301" s="45">
        <v>774</v>
      </c>
      <c r="N301" s="85">
        <f>SUM(L301:M301)</f>
        <v>3961</v>
      </c>
      <c r="O301" s="94" t="s">
        <v>57</v>
      </c>
      <c r="P301" s="45">
        <v>763</v>
      </c>
      <c r="Q301" s="45">
        <v>766</v>
      </c>
      <c r="R301" s="45">
        <v>19</v>
      </c>
      <c r="S301" s="45">
        <v>20</v>
      </c>
      <c r="T301" s="45">
        <v>1180</v>
      </c>
      <c r="U301" s="45">
        <v>75</v>
      </c>
      <c r="V301" s="85">
        <f t="shared" si="29"/>
        <v>2823</v>
      </c>
      <c r="W301" s="45">
        <v>848</v>
      </c>
      <c r="X301" s="85">
        <f>SUM(V301:W301)</f>
        <v>3671</v>
      </c>
      <c r="Y301" s="94" t="s">
        <v>57</v>
      </c>
    </row>
    <row r="302" spans="1:25" ht="15" x14ac:dyDescent="0.3">
      <c r="A302" s="93" t="s">
        <v>771</v>
      </c>
      <c r="B302" s="66" t="s">
        <v>772</v>
      </c>
      <c r="C302" s="66"/>
      <c r="D302" s="66"/>
      <c r="E302" t="s">
        <v>253</v>
      </c>
      <c r="F302" s="45">
        <v>673</v>
      </c>
      <c r="G302" s="45">
        <v>168</v>
      </c>
      <c r="H302" s="45">
        <v>59</v>
      </c>
      <c r="I302" s="45">
        <v>68</v>
      </c>
      <c r="J302" s="45">
        <v>332</v>
      </c>
      <c r="K302" s="45">
        <v>1961</v>
      </c>
      <c r="L302" s="85">
        <f t="shared" si="28"/>
        <v>3261</v>
      </c>
      <c r="M302" s="45">
        <v>595</v>
      </c>
      <c r="N302" s="85">
        <f>SUM(L302:M302)</f>
        <v>3856</v>
      </c>
      <c r="O302" s="94" t="s">
        <v>57</v>
      </c>
      <c r="P302" s="45">
        <v>1471</v>
      </c>
      <c r="Q302" s="45">
        <v>502</v>
      </c>
      <c r="R302" s="45">
        <v>11</v>
      </c>
      <c r="S302" s="45">
        <v>45</v>
      </c>
      <c r="T302" s="45">
        <v>920</v>
      </c>
      <c r="U302" s="45">
        <v>161</v>
      </c>
      <c r="V302" s="85">
        <f t="shared" si="29"/>
        <v>3110</v>
      </c>
      <c r="W302" s="45">
        <v>1204</v>
      </c>
      <c r="X302" s="85">
        <f>SUM(V302:W302)</f>
        <v>4314</v>
      </c>
      <c r="Y302" s="94" t="s">
        <v>57</v>
      </c>
    </row>
    <row r="303" spans="1:25" ht="15" x14ac:dyDescent="0.3">
      <c r="A303" s="93" t="s">
        <v>773</v>
      </c>
      <c r="B303" s="66" t="s">
        <v>774</v>
      </c>
      <c r="C303" s="66"/>
      <c r="D303" s="66"/>
      <c r="E303" t="s">
        <v>239</v>
      </c>
      <c r="F303" s="45">
        <v>389</v>
      </c>
      <c r="G303" s="45">
        <v>50</v>
      </c>
      <c r="H303" s="45">
        <v>26</v>
      </c>
      <c r="I303" s="45">
        <v>10</v>
      </c>
      <c r="J303" s="45">
        <v>241</v>
      </c>
      <c r="K303" s="45">
        <v>1584</v>
      </c>
      <c r="L303" s="85">
        <f t="shared" si="28"/>
        <v>2300</v>
      </c>
      <c r="M303" s="45">
        <v>549</v>
      </c>
      <c r="N303" s="85">
        <f t="shared" ref="N303" si="32">SUM(L303:M303)</f>
        <v>2849</v>
      </c>
      <c r="O303" s="94" t="s">
        <v>57</v>
      </c>
      <c r="P303" s="45">
        <v>1007</v>
      </c>
      <c r="Q303" s="45">
        <v>227</v>
      </c>
      <c r="R303" s="45">
        <v>9</v>
      </c>
      <c r="S303" s="45">
        <v>78</v>
      </c>
      <c r="T303" s="45">
        <v>612</v>
      </c>
      <c r="U303" s="45">
        <v>129</v>
      </c>
      <c r="V303" s="85">
        <f t="shared" si="29"/>
        <v>2062</v>
      </c>
      <c r="W303" s="45">
        <v>903</v>
      </c>
      <c r="X303" s="85">
        <f t="shared" ref="X303" si="33">SUM(V303:W303)</f>
        <v>2965</v>
      </c>
      <c r="Y303" s="94" t="s">
        <v>57</v>
      </c>
    </row>
    <row r="304" spans="1:25" ht="15" x14ac:dyDescent="0.3">
      <c r="A304" s="89" t="s">
        <v>775</v>
      </c>
      <c r="B304" s="89"/>
      <c r="C304" s="89"/>
      <c r="D304" s="89"/>
      <c r="E304" s="89"/>
      <c r="F304" s="86">
        <f t="shared" ref="F304:N304" si="34">SUM(F295:F303)</f>
        <v>5000</v>
      </c>
      <c r="G304" s="86">
        <f t="shared" si="34"/>
        <v>2226</v>
      </c>
      <c r="H304" s="86">
        <f t="shared" si="34"/>
        <v>194</v>
      </c>
      <c r="I304" s="86">
        <f t="shared" si="34"/>
        <v>558</v>
      </c>
      <c r="J304" s="86">
        <f t="shared" si="34"/>
        <v>3083</v>
      </c>
      <c r="K304" s="86">
        <f t="shared" si="34"/>
        <v>17162</v>
      </c>
      <c r="L304" s="86">
        <f t="shared" si="34"/>
        <v>28223</v>
      </c>
      <c r="M304" s="86">
        <f t="shared" si="34"/>
        <v>7838</v>
      </c>
      <c r="N304" s="86">
        <f t="shared" si="34"/>
        <v>36061</v>
      </c>
      <c r="O304" s="94" t="s">
        <v>57</v>
      </c>
      <c r="P304" s="86">
        <f t="shared" ref="P304:X304" si="35">SUM(P295:P303)</f>
        <v>10278</v>
      </c>
      <c r="Q304" s="86">
        <f t="shared" si="35"/>
        <v>3729</v>
      </c>
      <c r="R304" s="86">
        <f t="shared" si="35"/>
        <v>250</v>
      </c>
      <c r="S304" s="86">
        <f t="shared" si="35"/>
        <v>811</v>
      </c>
      <c r="T304" s="86">
        <f t="shared" si="35"/>
        <v>8279</v>
      </c>
      <c r="U304" s="86">
        <f t="shared" si="35"/>
        <v>727</v>
      </c>
      <c r="V304" s="86">
        <f t="shared" si="35"/>
        <v>24074</v>
      </c>
      <c r="W304" s="86">
        <f t="shared" si="35"/>
        <v>9950</v>
      </c>
      <c r="X304" s="86">
        <f t="shared" si="35"/>
        <v>34024</v>
      </c>
      <c r="Y304" s="94" t="s">
        <v>57</v>
      </c>
    </row>
    <row r="305" spans="1:24" x14ac:dyDescent="0.25">
      <c r="F305" s="91"/>
      <c r="G305" s="91"/>
      <c r="H305" s="91"/>
      <c r="I305" s="91"/>
      <c r="J305" s="91"/>
      <c r="K305" s="91"/>
      <c r="L305" s="91"/>
      <c r="M305" s="91"/>
      <c r="N305" s="91"/>
      <c r="O305" s="91"/>
      <c r="P305" s="91"/>
      <c r="Q305" s="91"/>
      <c r="R305" s="91"/>
      <c r="S305" s="91"/>
      <c r="T305" s="91"/>
      <c r="U305" s="91"/>
      <c r="V305" s="91"/>
      <c r="W305" s="91"/>
      <c r="X305" s="91"/>
    </row>
    <row r="306" spans="1:24" ht="14.5" x14ac:dyDescent="0.25">
      <c r="A306" s="66" t="s">
        <v>807</v>
      </c>
      <c r="F306" s="45"/>
      <c r="G306" s="45"/>
      <c r="H306" s="45"/>
      <c r="I306" s="45"/>
      <c r="J306" s="45"/>
      <c r="K306" s="45"/>
      <c r="L306" s="45"/>
      <c r="M306" s="45"/>
      <c r="N306" s="45"/>
      <c r="O306" s="45"/>
      <c r="P306" s="45"/>
      <c r="Q306" s="45"/>
      <c r="R306" s="45"/>
      <c r="S306" s="45"/>
      <c r="T306" s="45"/>
      <c r="U306" s="45"/>
      <c r="V306" s="45"/>
      <c r="W306" s="45"/>
      <c r="X306" s="45"/>
    </row>
    <row r="307" spans="1:24" x14ac:dyDescent="0.25">
      <c r="A307" s="17" t="s">
        <v>213</v>
      </c>
      <c r="M307" s="91"/>
    </row>
    <row r="308" spans="1:24" x14ac:dyDescent="0.25">
      <c r="E308"/>
      <c r="F308" s="91"/>
      <c r="G308" s="91"/>
      <c r="H308" s="91"/>
      <c r="I308" s="91"/>
      <c r="J308" s="91"/>
      <c r="K308" s="91"/>
      <c r="L308" s="91"/>
      <c r="M308" s="91"/>
      <c r="N308" s="91"/>
      <c r="P308" s="91"/>
      <c r="Q308" s="91"/>
      <c r="R308" s="91"/>
      <c r="S308" s="91"/>
      <c r="T308" s="91"/>
      <c r="U308" s="91"/>
      <c r="V308" s="91"/>
      <c r="W308" s="91"/>
      <c r="X308" s="91"/>
    </row>
    <row r="309" spans="1:24" x14ac:dyDescent="0.25">
      <c r="F309" s="91"/>
      <c r="G309" s="91"/>
      <c r="H309" s="91"/>
      <c r="I309" s="91"/>
      <c r="J309" s="91"/>
      <c r="K309" s="91"/>
      <c r="L309" s="91"/>
      <c r="M309" s="91"/>
      <c r="N309" s="91"/>
      <c r="P309" s="91"/>
      <c r="Q309" s="91"/>
      <c r="R309" s="91"/>
      <c r="S309" s="91"/>
      <c r="T309" s="91"/>
      <c r="U309" s="91"/>
      <c r="V309" s="91"/>
      <c r="W309" s="91"/>
      <c r="X309" s="91"/>
    </row>
    <row r="311" spans="1:24" x14ac:dyDescent="0.25">
      <c r="E311"/>
    </row>
    <row r="312" spans="1:24" x14ac:dyDescent="0.25">
      <c r="E312"/>
    </row>
    <row r="313" spans="1:24" x14ac:dyDescent="0.25">
      <c r="E313"/>
    </row>
    <row r="315" spans="1:24" x14ac:dyDescent="0.25">
      <c r="E315"/>
    </row>
    <row r="316" spans="1:24" x14ac:dyDescent="0.25">
      <c r="E316"/>
    </row>
    <row r="317" spans="1:24" x14ac:dyDescent="0.25">
      <c r="E317"/>
      <c r="F317" s="91"/>
      <c r="G317" s="91"/>
      <c r="H317" s="91"/>
      <c r="I317" s="91"/>
      <c r="J317" s="91"/>
      <c r="K317" s="91"/>
      <c r="L317" s="91"/>
      <c r="M317" s="91"/>
      <c r="N317" s="91"/>
      <c r="P317" s="91"/>
      <c r="Q317" s="91"/>
      <c r="R317" s="91"/>
      <c r="S317" s="91"/>
      <c r="T317" s="91"/>
      <c r="U317" s="91"/>
      <c r="V317" s="91"/>
      <c r="W317" s="91"/>
      <c r="X317" s="91"/>
    </row>
    <row r="319" spans="1:24" x14ac:dyDescent="0.25">
      <c r="E319"/>
      <c r="F319" s="91"/>
      <c r="G319" s="91"/>
      <c r="H319" s="91"/>
      <c r="I319" s="91"/>
      <c r="J319" s="91"/>
      <c r="K319" s="91"/>
      <c r="L319" s="91"/>
      <c r="M319" s="91"/>
      <c r="N319" s="91"/>
      <c r="P319" s="91"/>
      <c r="Q319" s="91"/>
      <c r="R319" s="91"/>
      <c r="S319" s="91"/>
      <c r="T319" s="91"/>
      <c r="U319" s="91"/>
      <c r="V319" s="91"/>
      <c r="W319" s="91"/>
      <c r="X319" s="91"/>
    </row>
    <row r="320" spans="1:24" x14ac:dyDescent="0.25">
      <c r="F320" s="91"/>
      <c r="G320" s="91"/>
      <c r="H320" s="91"/>
      <c r="I320" s="91"/>
      <c r="J320" s="91"/>
      <c r="K320" s="91"/>
      <c r="L320" s="91"/>
      <c r="M320" s="91"/>
      <c r="N320" s="91"/>
      <c r="P320" s="91"/>
      <c r="Q320" s="91"/>
      <c r="R320" s="91"/>
      <c r="S320" s="91"/>
      <c r="T320" s="91"/>
      <c r="U320" s="91"/>
      <c r="V320" s="91"/>
      <c r="W320" s="91"/>
      <c r="X320" s="91"/>
    </row>
    <row r="321" spans="5:24" x14ac:dyDescent="0.25">
      <c r="F321" s="91"/>
      <c r="G321" s="91"/>
      <c r="H321" s="91"/>
      <c r="I321" s="91"/>
      <c r="J321" s="91"/>
      <c r="K321" s="91"/>
      <c r="L321" s="91"/>
      <c r="M321" s="91"/>
      <c r="N321" s="91"/>
      <c r="P321" s="91"/>
      <c r="Q321" s="91"/>
      <c r="R321" s="91"/>
      <c r="S321" s="91"/>
      <c r="T321" s="91"/>
      <c r="U321" s="91"/>
      <c r="V321" s="91"/>
      <c r="W321" s="91"/>
      <c r="X321" s="91"/>
    </row>
    <row r="322" spans="5:24" x14ac:dyDescent="0.25">
      <c r="E322"/>
      <c r="F322" s="91"/>
      <c r="G322" s="91"/>
      <c r="H322" s="91"/>
      <c r="I322" s="91"/>
      <c r="J322" s="91"/>
      <c r="K322" s="91"/>
      <c r="L322" s="91"/>
      <c r="M322" s="91"/>
      <c r="N322" s="91"/>
      <c r="P322" s="91"/>
      <c r="Q322" s="91"/>
      <c r="R322" s="91"/>
      <c r="S322" s="91"/>
      <c r="T322" s="91"/>
      <c r="U322" s="91"/>
      <c r="V322" s="91"/>
      <c r="W322" s="91"/>
      <c r="X322" s="91"/>
    </row>
    <row r="323" spans="5:24" x14ac:dyDescent="0.25">
      <c r="E323"/>
      <c r="F323" s="91"/>
      <c r="G323" s="91"/>
      <c r="H323" s="91"/>
      <c r="I323" s="91"/>
      <c r="J323" s="91"/>
      <c r="K323" s="91"/>
      <c r="L323" s="91"/>
      <c r="M323" s="91"/>
      <c r="N323" s="91"/>
      <c r="P323" s="91"/>
      <c r="Q323" s="91"/>
      <c r="R323" s="91"/>
      <c r="S323" s="91"/>
      <c r="T323" s="91"/>
      <c r="U323" s="91"/>
      <c r="V323" s="91"/>
      <c r="W323" s="91"/>
      <c r="X323" s="91"/>
    </row>
    <row r="324" spans="5:24" x14ac:dyDescent="0.25">
      <c r="E324"/>
      <c r="F324" s="91"/>
      <c r="G324" s="91"/>
      <c r="H324" s="91"/>
      <c r="I324" s="91"/>
      <c r="J324" s="91"/>
      <c r="K324" s="91"/>
      <c r="L324" s="91"/>
      <c r="M324" s="91"/>
      <c r="N324" s="91"/>
      <c r="P324" s="91"/>
      <c r="Q324" s="91"/>
      <c r="R324" s="91"/>
      <c r="S324" s="91"/>
      <c r="T324" s="91"/>
      <c r="U324" s="91"/>
      <c r="V324" s="91"/>
      <c r="W324" s="91"/>
      <c r="X324" s="91"/>
    </row>
    <row r="325" spans="5:24" x14ac:dyDescent="0.25">
      <c r="F325" s="91"/>
      <c r="G325" s="91"/>
      <c r="H325" s="91"/>
      <c r="I325" s="91"/>
      <c r="J325" s="91"/>
      <c r="K325" s="91"/>
      <c r="L325" s="91"/>
      <c r="M325" s="91"/>
      <c r="N325" s="91"/>
      <c r="P325" s="91"/>
      <c r="Q325" s="91"/>
      <c r="R325" s="91"/>
      <c r="S325" s="91"/>
      <c r="T325" s="91"/>
      <c r="U325" s="91"/>
      <c r="V325" s="91"/>
      <c r="W325" s="91"/>
      <c r="X325" s="91"/>
    </row>
    <row r="326" spans="5:24" x14ac:dyDescent="0.25">
      <c r="E326"/>
      <c r="F326" s="91"/>
      <c r="G326" s="91"/>
      <c r="H326" s="91"/>
      <c r="I326" s="91"/>
      <c r="J326" s="91"/>
      <c r="K326" s="91"/>
      <c r="L326" s="91"/>
      <c r="M326" s="91"/>
      <c r="N326" s="91"/>
      <c r="P326" s="91"/>
      <c r="Q326" s="91"/>
      <c r="R326" s="91"/>
      <c r="S326" s="91"/>
      <c r="T326" s="91"/>
      <c r="U326" s="91"/>
      <c r="V326" s="91"/>
      <c r="W326" s="91"/>
      <c r="X326" s="91"/>
    </row>
    <row r="327" spans="5:24" x14ac:dyDescent="0.25">
      <c r="E327"/>
      <c r="F327" s="91"/>
      <c r="G327" s="91"/>
      <c r="H327" s="91"/>
      <c r="I327" s="91"/>
      <c r="J327" s="91"/>
      <c r="K327" s="91"/>
      <c r="L327" s="91"/>
      <c r="M327" s="91"/>
      <c r="N327" s="91"/>
      <c r="P327" s="91"/>
      <c r="Q327" s="91"/>
      <c r="R327" s="91"/>
      <c r="S327" s="91"/>
      <c r="T327" s="91"/>
      <c r="U327" s="91"/>
      <c r="V327" s="91"/>
      <c r="W327" s="91"/>
      <c r="X327" s="91"/>
    </row>
  </sheetData>
  <mergeCells count="4">
    <mergeCell ref="F8:N8"/>
    <mergeCell ref="P8:X8"/>
    <mergeCell ref="H9:J9"/>
    <mergeCell ref="R9:T9"/>
  </mergeCells>
  <pageMargins left="0.70866141732283472" right="0.70866141732283472" top="0.55118110236220474" bottom="0.55118110236220474" header="0.31496062992125984" footer="0.31496062992125984"/>
  <pageSetup paperSize="9" scale="44" fitToHeight="0" orientation="landscape" r:id="rId1"/>
  <headerFooter>
    <oddFooter>&amp;C_x000D_&amp;1#&amp;"Calibri"&amp;12&amp;K0078D7 OFFICIAL &amp;RPage &amp;P of &amp;N&amp;</oddFooter>
    <evenFooter>&amp;RPage &amp;P of &amp;N&amp;C&amp;"arial,Bold"&amp;10&amp;KFF0000OFFICIAL SENSITIVE - COMMERCIAL</evenFooter>
    <firstFooter>&amp;RPage &amp;P of &amp;N&amp;C&amp;"arial,Bold"&amp;10&amp;KFF0000OFFICIAL SENSITIVE - COMMERCIAL</first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Cover</vt:lpstr>
      <vt:lpstr>Notes</vt:lpstr>
      <vt:lpstr>Table 1</vt:lpstr>
      <vt:lpstr>Table 2a</vt:lpstr>
      <vt:lpstr>Table 2b</vt:lpstr>
      <vt:lpstr>Table 2 c</vt:lpstr>
      <vt:lpstr>'Table 1'!Print_Titles</vt:lpstr>
      <vt:lpstr>'Table 2 c'!Print_Titles</vt:lpstr>
      <vt:lpstr>'Table 2a'!Print_Titles</vt:lpstr>
      <vt:lpstr>'Table 2b'!Print_Titles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2025-06-23T16:30:12Z</cp:lastPrinted>
  <dcterms:created xsi:type="dcterms:W3CDTF">2025-06-23T15:25:42Z</dcterms:created>
  <dcterms:modified xsi:type="dcterms:W3CDTF">2025-06-25T09:37:43Z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27fb50e-81d5-40a5-b712-4eff31972ce4_Enabled">
    <vt:lpwstr>true</vt:lpwstr>
  </property>
  <property fmtid="{D5CDD505-2E9C-101B-9397-08002B2CF9AE}" pid="3" name="MSIP_Label_727fb50e-81d5-40a5-b712-4eff31972ce4_SetDate">
    <vt:lpwstr>2025-06-23T15:25:47Z</vt:lpwstr>
  </property>
  <property fmtid="{D5CDD505-2E9C-101B-9397-08002B2CF9AE}" pid="4" name="MSIP_Label_727fb50e-81d5-40a5-b712-4eff31972ce4_Method">
    <vt:lpwstr>Standard</vt:lpwstr>
  </property>
  <property fmtid="{D5CDD505-2E9C-101B-9397-08002B2CF9AE}" pid="5" name="MSIP_Label_727fb50e-81d5-40a5-b712-4eff31972ce4_Name">
    <vt:lpwstr>727fb50e-81d5-40a5-b712-4eff31972ce4</vt:lpwstr>
  </property>
  <property fmtid="{D5CDD505-2E9C-101B-9397-08002B2CF9AE}" pid="6" name="MSIP_Label_727fb50e-81d5-40a5-b712-4eff31972ce4_SiteId">
    <vt:lpwstr>faa8e269-0811-4538-82e7-4d29009219bf</vt:lpwstr>
  </property>
  <property fmtid="{D5CDD505-2E9C-101B-9397-08002B2CF9AE}" pid="7" name="MSIP_Label_727fb50e-81d5-40a5-b712-4eff31972ce4_ActionId">
    <vt:lpwstr>8bc874c4-055b-4390-838f-5da511c950c1</vt:lpwstr>
  </property>
  <property fmtid="{D5CDD505-2E9C-101B-9397-08002B2CF9AE}" pid="8" name="MSIP_Label_727fb50e-81d5-40a5-b712-4eff31972ce4_ContentBits">
    <vt:lpwstr>2</vt:lpwstr>
  </property>
  <property fmtid="{D5CDD505-2E9C-101B-9397-08002B2CF9AE}" pid="9" name="MSIP_Label_727fb50e-81d5-40a5-b712-4eff31972ce4_Tag">
    <vt:lpwstr>10, 3, 0, 1</vt:lpwstr>
  </property>
</Properties>
</file>