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Metadata" sheetId="3" r:id="rId1"/>
    <sheet name="average distances" sheetId="1" r:id="rId2"/>
  </sheets>
  <calcPr calcId="145621"/>
</workbook>
</file>

<file path=xl/calcChain.xml><?xml version="1.0" encoding="utf-8"?>
<calcChain xmlns="http://schemas.openxmlformats.org/spreadsheetml/2006/main">
  <c r="C91" i="1" l="1"/>
  <c r="E91" i="1"/>
  <c r="B91" i="1"/>
  <c r="L91" i="1" l="1"/>
  <c r="I91" i="1"/>
  <c r="F91" i="1"/>
  <c r="G91" i="1" s="1"/>
  <c r="K91" i="1" s="1"/>
  <c r="L7" i="1"/>
  <c r="L8" i="1"/>
  <c r="M8" i="1" s="1"/>
  <c r="L9" i="1"/>
  <c r="L10" i="1"/>
  <c r="L11" i="1"/>
  <c r="L14" i="1"/>
  <c r="L15" i="1"/>
  <c r="L16" i="1"/>
  <c r="L17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4" i="1"/>
  <c r="L65" i="1"/>
  <c r="L66" i="1"/>
  <c r="L67" i="1"/>
  <c r="L68" i="1"/>
  <c r="L69" i="1"/>
  <c r="L70" i="1"/>
  <c r="L71" i="1"/>
  <c r="L72" i="1"/>
  <c r="L75" i="1"/>
  <c r="L76" i="1"/>
  <c r="L77" i="1"/>
  <c r="L78" i="1"/>
  <c r="L79" i="1"/>
  <c r="L80" i="1"/>
  <c r="L81" i="1"/>
  <c r="L82" i="1"/>
  <c r="L83" i="1"/>
  <c r="L86" i="1"/>
  <c r="L87" i="1"/>
  <c r="L88" i="1"/>
  <c r="L89" i="1"/>
  <c r="L6" i="1"/>
  <c r="L3" i="1"/>
  <c r="I6" i="1"/>
  <c r="I7" i="1"/>
  <c r="I8" i="1"/>
  <c r="I9" i="1"/>
  <c r="I10" i="1"/>
  <c r="I11" i="1"/>
  <c r="I14" i="1"/>
  <c r="I15" i="1"/>
  <c r="I16" i="1"/>
  <c r="I17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4" i="1"/>
  <c r="I65" i="1"/>
  <c r="I66" i="1"/>
  <c r="I67" i="1"/>
  <c r="I68" i="1"/>
  <c r="I69" i="1"/>
  <c r="I70" i="1"/>
  <c r="I71" i="1"/>
  <c r="I72" i="1"/>
  <c r="I75" i="1"/>
  <c r="I76" i="1"/>
  <c r="I77" i="1"/>
  <c r="I78" i="1"/>
  <c r="I79" i="1"/>
  <c r="I80" i="1"/>
  <c r="I81" i="1"/>
  <c r="I82" i="1"/>
  <c r="I83" i="1"/>
  <c r="I86" i="1"/>
  <c r="I87" i="1"/>
  <c r="I88" i="1"/>
  <c r="I89" i="1"/>
  <c r="I3" i="1"/>
  <c r="J6" i="1"/>
  <c r="J7" i="1"/>
  <c r="J8" i="1"/>
  <c r="J9" i="1"/>
  <c r="J10" i="1"/>
  <c r="J11" i="1"/>
  <c r="J14" i="1"/>
  <c r="J15" i="1"/>
  <c r="J16" i="1"/>
  <c r="J17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4" i="1"/>
  <c r="J65" i="1"/>
  <c r="J66" i="1"/>
  <c r="J67" i="1"/>
  <c r="J68" i="1"/>
  <c r="J69" i="1"/>
  <c r="J70" i="1"/>
  <c r="J71" i="1"/>
  <c r="J72" i="1"/>
  <c r="J75" i="1"/>
  <c r="J76" i="1"/>
  <c r="J77" i="1"/>
  <c r="J78" i="1"/>
  <c r="J79" i="1"/>
  <c r="J80" i="1"/>
  <c r="J81" i="1"/>
  <c r="J82" i="1"/>
  <c r="J83" i="1"/>
  <c r="J86" i="1"/>
  <c r="J87" i="1"/>
  <c r="J88" i="1"/>
  <c r="J89" i="1"/>
  <c r="J3" i="1"/>
  <c r="M9" i="1" l="1"/>
  <c r="M89" i="1"/>
  <c r="M14" i="1"/>
  <c r="M88" i="1"/>
  <c r="M82" i="1"/>
  <c r="M87" i="1"/>
  <c r="M81" i="1"/>
  <c r="M77" i="1"/>
  <c r="M71" i="1"/>
  <c r="M67" i="1"/>
  <c r="M61" i="1"/>
  <c r="M57" i="1"/>
  <c r="M53" i="1"/>
  <c r="M49" i="1"/>
  <c r="M45" i="1"/>
  <c r="M33" i="1"/>
  <c r="M29" i="1"/>
  <c r="M25" i="1"/>
  <c r="M6" i="1"/>
  <c r="M86" i="1"/>
  <c r="M80" i="1"/>
  <c r="M76" i="1"/>
  <c r="M70" i="1"/>
  <c r="M66" i="1"/>
  <c r="M60" i="1"/>
  <c r="M56" i="1"/>
  <c r="M52" i="1"/>
  <c r="M48" i="1"/>
  <c r="M44" i="1"/>
  <c r="M36" i="1"/>
  <c r="M32" i="1"/>
  <c r="M28" i="1"/>
  <c r="M24" i="1"/>
  <c r="M15" i="1"/>
  <c r="M83" i="1"/>
  <c r="M79" i="1"/>
  <c r="M75" i="1"/>
  <c r="M69" i="1"/>
  <c r="M65" i="1"/>
  <c r="M59" i="1"/>
  <c r="M55" i="1"/>
  <c r="M51" i="1"/>
  <c r="M47" i="1"/>
  <c r="M43" i="1"/>
  <c r="M35" i="1"/>
  <c r="M31" i="1"/>
  <c r="M27" i="1"/>
  <c r="M23" i="1"/>
  <c r="M91" i="1"/>
  <c r="M78" i="1"/>
  <c r="M72" i="1"/>
  <c r="M68" i="1"/>
  <c r="M64" i="1"/>
  <c r="M58" i="1"/>
  <c r="M54" i="1"/>
  <c r="M50" i="1"/>
  <c r="M46" i="1"/>
  <c r="M42" i="1"/>
  <c r="M34" i="1"/>
  <c r="M30" i="1"/>
  <c r="M26" i="1"/>
  <c r="M17" i="1"/>
  <c r="M11" i="1"/>
  <c r="M7" i="1"/>
  <c r="M41" i="1"/>
  <c r="M16" i="1"/>
  <c r="M10" i="1"/>
  <c r="J91" i="1"/>
  <c r="C19" i="1" l="1"/>
  <c r="E19" i="1"/>
  <c r="C20" i="1"/>
  <c r="E20" i="1"/>
  <c r="B20" i="1"/>
  <c r="B19" i="1"/>
  <c r="G7" i="1"/>
  <c r="K7" i="1" s="1"/>
  <c r="G8" i="1"/>
  <c r="K8" i="1" s="1"/>
  <c r="G9" i="1"/>
  <c r="K9" i="1" s="1"/>
  <c r="G10" i="1"/>
  <c r="K10" i="1" s="1"/>
  <c r="G11" i="1"/>
  <c r="K11" i="1" s="1"/>
  <c r="G14" i="1"/>
  <c r="K14" i="1" s="1"/>
  <c r="G15" i="1"/>
  <c r="K15" i="1" s="1"/>
  <c r="G16" i="1"/>
  <c r="K16" i="1" s="1"/>
  <c r="G17" i="1"/>
  <c r="K17" i="1" s="1"/>
  <c r="G23" i="1"/>
  <c r="K23" i="1" s="1"/>
  <c r="G24" i="1"/>
  <c r="K24" i="1" s="1"/>
  <c r="G25" i="1"/>
  <c r="K25" i="1" s="1"/>
  <c r="G26" i="1"/>
  <c r="K26" i="1" s="1"/>
  <c r="G27" i="1"/>
  <c r="K27" i="1" s="1"/>
  <c r="G28" i="1"/>
  <c r="K28" i="1" s="1"/>
  <c r="G29" i="1"/>
  <c r="K29" i="1" s="1"/>
  <c r="G30" i="1"/>
  <c r="K30" i="1" s="1"/>
  <c r="G31" i="1"/>
  <c r="K31" i="1" s="1"/>
  <c r="G32" i="1"/>
  <c r="K32" i="1" s="1"/>
  <c r="G33" i="1"/>
  <c r="K33" i="1" s="1"/>
  <c r="G34" i="1"/>
  <c r="K34" i="1" s="1"/>
  <c r="G35" i="1"/>
  <c r="K35" i="1" s="1"/>
  <c r="G36" i="1"/>
  <c r="K36" i="1" s="1"/>
  <c r="G41" i="1"/>
  <c r="K41" i="1" s="1"/>
  <c r="G42" i="1"/>
  <c r="K42" i="1" s="1"/>
  <c r="G43" i="1"/>
  <c r="K43" i="1" s="1"/>
  <c r="G44" i="1"/>
  <c r="K44" i="1" s="1"/>
  <c r="G45" i="1"/>
  <c r="K45" i="1" s="1"/>
  <c r="G46" i="1"/>
  <c r="K46" i="1" s="1"/>
  <c r="G47" i="1"/>
  <c r="K47" i="1" s="1"/>
  <c r="G48" i="1"/>
  <c r="K48" i="1" s="1"/>
  <c r="G49" i="1"/>
  <c r="K49" i="1" s="1"/>
  <c r="G50" i="1"/>
  <c r="K50" i="1" s="1"/>
  <c r="G51" i="1"/>
  <c r="K51" i="1" s="1"/>
  <c r="G52" i="1"/>
  <c r="K52" i="1" s="1"/>
  <c r="G53" i="1"/>
  <c r="K53" i="1" s="1"/>
  <c r="G54" i="1"/>
  <c r="K54" i="1" s="1"/>
  <c r="G55" i="1"/>
  <c r="K55" i="1" s="1"/>
  <c r="G56" i="1"/>
  <c r="K56" i="1" s="1"/>
  <c r="G57" i="1"/>
  <c r="K57" i="1" s="1"/>
  <c r="G58" i="1"/>
  <c r="K58" i="1" s="1"/>
  <c r="G59" i="1"/>
  <c r="K59" i="1" s="1"/>
  <c r="G60" i="1"/>
  <c r="K60" i="1" s="1"/>
  <c r="G61" i="1"/>
  <c r="K61" i="1" s="1"/>
  <c r="G64" i="1"/>
  <c r="K64" i="1" s="1"/>
  <c r="G65" i="1"/>
  <c r="K65" i="1" s="1"/>
  <c r="G66" i="1"/>
  <c r="K66" i="1" s="1"/>
  <c r="G67" i="1"/>
  <c r="K67" i="1" s="1"/>
  <c r="G68" i="1"/>
  <c r="K68" i="1" s="1"/>
  <c r="G69" i="1"/>
  <c r="K69" i="1" s="1"/>
  <c r="G70" i="1"/>
  <c r="K70" i="1" s="1"/>
  <c r="G71" i="1"/>
  <c r="K71" i="1" s="1"/>
  <c r="G72" i="1"/>
  <c r="K72" i="1" s="1"/>
  <c r="G75" i="1"/>
  <c r="K75" i="1" s="1"/>
  <c r="G76" i="1"/>
  <c r="K76" i="1" s="1"/>
  <c r="G77" i="1"/>
  <c r="K77" i="1" s="1"/>
  <c r="G78" i="1"/>
  <c r="K78" i="1" s="1"/>
  <c r="G79" i="1"/>
  <c r="K79" i="1" s="1"/>
  <c r="G80" i="1"/>
  <c r="K80" i="1" s="1"/>
  <c r="G81" i="1"/>
  <c r="K81" i="1" s="1"/>
  <c r="G82" i="1"/>
  <c r="K82" i="1" s="1"/>
  <c r="G83" i="1"/>
  <c r="K83" i="1" s="1"/>
  <c r="G86" i="1"/>
  <c r="K86" i="1" s="1"/>
  <c r="G87" i="1"/>
  <c r="K87" i="1" s="1"/>
  <c r="G88" i="1"/>
  <c r="K88" i="1" s="1"/>
  <c r="G89" i="1"/>
  <c r="K89" i="1" s="1"/>
  <c r="G6" i="1"/>
  <c r="K6" i="1" s="1"/>
  <c r="F19" i="1" l="1"/>
  <c r="J19" i="1" s="1"/>
  <c r="L20" i="1"/>
  <c r="M20" i="1" s="1"/>
  <c r="I20" i="1"/>
  <c r="F20" i="1"/>
  <c r="I19" i="1"/>
  <c r="L19" i="1"/>
  <c r="M19" i="1" s="1"/>
  <c r="G19" i="1" l="1"/>
  <c r="K19" i="1" s="1"/>
  <c r="J20" i="1"/>
  <c r="G20" i="1"/>
  <c r="K20" i="1" s="1"/>
</calcChain>
</file>

<file path=xl/sharedStrings.xml><?xml version="1.0" encoding="utf-8"?>
<sst xmlns="http://schemas.openxmlformats.org/spreadsheetml/2006/main" count="117" uniqueCount="113">
  <si>
    <t>total dist</t>
  </si>
  <si>
    <t>average dist</t>
  </si>
  <si>
    <t>Total</t>
  </si>
  <si>
    <t>Manufacturing</t>
  </si>
  <si>
    <t>Construction</t>
  </si>
  <si>
    <t>Education</t>
  </si>
  <si>
    <t>UK</t>
  </si>
  <si>
    <t>EU</t>
  </si>
  <si>
    <t>FT not student</t>
  </si>
  <si>
    <t>FT student</t>
  </si>
  <si>
    <t>PT not student</t>
  </si>
  <si>
    <t>PT student</t>
  </si>
  <si>
    <t>Employers in large organisations</t>
  </si>
  <si>
    <t>Higher managerial and administrative occupations</t>
  </si>
  <si>
    <t>Higher professional occupations</t>
  </si>
  <si>
    <t>Lower professional and higher technical occupations</t>
  </si>
  <si>
    <t>Lower managerial and administrative occupations</t>
  </si>
  <si>
    <t>Higher supervisory occupations</t>
  </si>
  <si>
    <t>Intermediate occupations</t>
  </si>
  <si>
    <t>Employers in small organisations</t>
  </si>
  <si>
    <t>Own account workers</t>
  </si>
  <si>
    <t>Lower supervisory occupations</t>
  </si>
  <si>
    <t>Lower technical occupations</t>
  </si>
  <si>
    <t>Semi routine occupations</t>
  </si>
  <si>
    <t>Routine occupations</t>
  </si>
  <si>
    <t>Never worked and long term unemployed</t>
  </si>
  <si>
    <t>Full time students</t>
  </si>
  <si>
    <t>Agriculture forestry and fishing</t>
  </si>
  <si>
    <t>Mining and quarrying</t>
  </si>
  <si>
    <t>Electricity gas steam and air conditioning supply</t>
  </si>
  <si>
    <t>Transport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</si>
  <si>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</si>
  <si>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</si>
  <si>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</si>
  <si>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</si>
  <si>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 scientific and technical activities</t>
  </si>
  <si>
    <t>Administrative and support service activities</t>
  </si>
  <si>
    <t>Human health and social work activities</t>
  </si>
  <si>
    <t>Arts entertainment and recreation</t>
  </si>
  <si>
    <t>Other service activities</t>
  </si>
  <si>
    <t>Activities of household</t>
  </si>
  <si>
    <t>Activities of extraterritorial organisations</t>
  </si>
  <si>
    <t>Managers directors and senior officials</t>
  </si>
  <si>
    <t>Professional occupations</t>
  </si>
  <si>
    <t>Associate professional and technical occupations</t>
  </si>
  <si>
    <t>Administrative and secretarial occupations</t>
  </si>
  <si>
    <t>Skilled trades occupations</t>
  </si>
  <si>
    <t>Caring leisure and other service occupations</t>
  </si>
  <si>
    <t>Sales and customer service occupations</t>
  </si>
  <si>
    <t>Process plant and machine operatives</t>
  </si>
  <si>
    <t>Elementary occupations</t>
  </si>
  <si>
    <t>White British</t>
  </si>
  <si>
    <t>White Irish</t>
  </si>
  <si>
    <t>White GIT</t>
  </si>
  <si>
    <t>White Other White</t>
  </si>
  <si>
    <t>Mixed White Black Caribbean</t>
  </si>
  <si>
    <t>Mixed White Black African</t>
  </si>
  <si>
    <t>Mixed White Asian</t>
  </si>
  <si>
    <t>Mixed Other Mixed</t>
  </si>
  <si>
    <t>Asian Indian</t>
  </si>
  <si>
    <t>Other Europe</t>
  </si>
  <si>
    <t>16-24</t>
  </si>
  <si>
    <t>25-34</t>
  </si>
  <si>
    <t>35-49</t>
  </si>
  <si>
    <t>50-64</t>
  </si>
  <si>
    <t>65-74</t>
  </si>
  <si>
    <t>75+</t>
  </si>
  <si>
    <t>variance</t>
  </si>
  <si>
    <t>Full time</t>
  </si>
  <si>
    <t>Part time</t>
  </si>
  <si>
    <t>Other Country</t>
  </si>
  <si>
    <t>Water supply sewerage waste management</t>
  </si>
  <si>
    <t>Public admin, defence, social security</t>
  </si>
  <si>
    <t>Wholesale and retail, repair of motor vehicles</t>
  </si>
  <si>
    <t>Km</t>
  </si>
  <si>
    <t>Miles</t>
  </si>
  <si>
    <t>Workers</t>
  </si>
  <si>
    <t>Age</t>
  </si>
  <si>
    <t>Industry</t>
  </si>
  <si>
    <t>NS-SeC</t>
  </si>
  <si>
    <t>Occupation</t>
  </si>
  <si>
    <t>Ethnicity</t>
  </si>
  <si>
    <t>Country of Birth</t>
  </si>
  <si>
    <t>Commuters</t>
  </si>
  <si>
    <t>WfH/No Fixed Place</t>
  </si>
  <si>
    <t>average (exl. Wfh)</t>
  </si>
  <si>
    <t>Full-time/Part-time Work</t>
  </si>
  <si>
    <t>2011 Census: Origin-Destination</t>
  </si>
  <si>
    <t>Note on disclosure and Safeguarded data</t>
  </si>
  <si>
    <t>Data in this workbook and the associated report are derived from 2011 census safeguarded SWS tables</t>
  </si>
  <si>
    <t>In order for data to be made publically available small counts must be obscured</t>
  </si>
  <si>
    <t>All data in this workbook and the associated report have been aggregated to at least regional level</t>
  </si>
  <si>
    <t>As such none of the counts contained herein contravene disclosure control rules</t>
  </si>
  <si>
    <t>Population:</t>
  </si>
  <si>
    <t>All data in this workbook are for employed usual residents (aged 16+) whose job is located in London</t>
  </si>
  <si>
    <t>Geography:</t>
  </si>
  <si>
    <t>Data Release:</t>
  </si>
  <si>
    <t>Copyright:</t>
  </si>
  <si>
    <t>Adapted from data from the Office for National Statistics licenced under the the Open Government Licence v.3.0</t>
  </si>
  <si>
    <t>If you have any queries please contact:</t>
  </si>
  <si>
    <t>census@london.gov.uk</t>
  </si>
  <si>
    <t>Average Distance Travelled of London Workers</t>
  </si>
  <si>
    <t>This workbook contains data used in CIS Briefing CIS2015-03: Characteristics of Commuters</t>
  </si>
  <si>
    <t>Under the safeguarded licence only registered approved users may access and view datasets</t>
  </si>
  <si>
    <t>Note on average distance calculation</t>
  </si>
  <si>
    <t>For more information see Appendix B of the associated report</t>
  </si>
  <si>
    <t>Average distances were calculatared on an as-the-crow-flies basis</t>
  </si>
  <si>
    <t>Data used are MSOA to MSOA 2011 Census SWS origin-destination tables</t>
  </si>
  <si>
    <t>Definitions</t>
  </si>
  <si>
    <t>All data in this workbook are for England &amp; Wales</t>
  </si>
  <si>
    <t>Commuters - those who travel to a job in London from anywhere in England &amp; Wales</t>
  </si>
  <si>
    <t>No fixed place - Those who do not have a consistant place of work. Travel to work distance is assumed to be 0 miles.</t>
  </si>
  <si>
    <t>WfH - 'Works from Home'. Those who's main place of work is their home. Travel to wotrk distace is 0 miles.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</si>
</sst>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7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Foundry Form Sans"/>
    </font>
    <font>
      <b/>
      <u/>
      <sz val="11"/>
      <color theme="1"/>
      <name val="Calibri"/>
      <family val="2"/>
      <scheme val="minor"/>
    </font>
    <font>
      <b/>
      <sz val="11"/>
      <color theme="1"/>
      <name val="Foundry Form Sans"/>
    </font>
    <font>
      <sz val="11"/>
      <color theme="1"/>
      <name val="Foundry Form Sans"/>
    </font>
    <font>
      <u/>
      <sz val="11"/>
      <color theme="10"/>
      <name val="Calibri"/>
      <family val="2"/>
    </font>
    <font>
      <u/>
      <sz val="11"/>
      <color theme="10"/>
      <name val="Foundry Form Sans"/>
    </font>
    <font>
      <b/>
      <sz val="14"/>
      <color theme="1"/>
      <name val="Foundry Form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33" borderId="0" xfId="0" applyFill="1"/>
    <xf numFmtId="165" fontId="0" fillId="33" borderId="0" xfId="0" applyNumberFormat="1" applyFill="1"/>
    <xf numFmtId="0" fontId="0" fillId="33" borderId="10" xfId="0" applyFill="1" applyBorder="1" applyAlignment="1">
      <alignment wrapText="1"/>
    </xf>
    <xf numFmtId="165" fontId="16" fillId="33" borderId="0" xfId="0" applyNumberFormat="1" applyFont="1" applyFill="1" applyAlignment="1">
      <alignment horizontal="center"/>
    </xf>
    <xf numFmtId="164" fontId="0" fillId="33" borderId="0" xfId="1" applyNumberFormat="1" applyFont="1" applyFill="1"/>
    <xf numFmtId="43" fontId="0" fillId="33" borderId="0" xfId="0" applyNumberFormat="1" applyFill="1"/>
    <xf numFmtId="0" fontId="16" fillId="33" borderId="0" xfId="0" applyFont="1" applyFill="1"/>
    <xf numFmtId="165" fontId="16" fillId="33" borderId="11" xfId="0" applyNumberFormat="1" applyFont="1" applyFill="1" applyBorder="1" applyAlignment="1">
      <alignment horizontal="center"/>
    </xf>
    <xf numFmtId="165" fontId="16" fillId="33" borderId="0" xfId="0" applyNumberFormat="1" applyFont="1" applyFill="1" applyBorder="1" applyAlignment="1">
      <alignment horizontal="center"/>
    </xf>
    <xf numFmtId="165" fontId="0" fillId="33" borderId="0" xfId="0" applyNumberFormat="1" applyFill="1" applyBorder="1"/>
    <xf numFmtId="164" fontId="0" fillId="33" borderId="11" xfId="1" applyNumberFormat="1" applyFont="1" applyFill="1" applyBorder="1"/>
    <xf numFmtId="165" fontId="0" fillId="33" borderId="12" xfId="0" applyNumberFormat="1" applyFill="1" applyBorder="1"/>
    <xf numFmtId="164" fontId="16" fillId="33" borderId="0" xfId="1" applyNumberFormat="1" applyFont="1" applyFill="1" applyAlignment="1">
      <alignment horizontal="center"/>
    </xf>
    <xf numFmtId="164" fontId="0" fillId="33" borderId="10" xfId="1" applyNumberFormat="1" applyFont="1" applyFill="1" applyBorder="1" applyAlignment="1">
      <alignment wrapText="1"/>
    </xf>
    <xf numFmtId="164" fontId="0" fillId="33" borderId="13" xfId="1" applyNumberFormat="1" applyFont="1" applyFill="1" applyBorder="1" applyAlignment="1">
      <alignment wrapText="1"/>
    </xf>
    <xf numFmtId="165" fontId="0" fillId="33" borderId="10" xfId="0" applyNumberFormat="1" applyFill="1" applyBorder="1" applyAlignment="1">
      <alignment wrapText="1"/>
    </xf>
    <xf numFmtId="165" fontId="0" fillId="33" borderId="14" xfId="0" applyNumberFormat="1" applyFill="1" applyBorder="1" applyAlignment="1">
      <alignment wrapText="1"/>
    </xf>
    <xf numFmtId="165" fontId="16" fillId="33" borderId="12" xfId="0" applyNumberFormat="1" applyFont="1" applyFill="1" applyBorder="1" applyAlignment="1">
      <alignment horizontal="center"/>
    </xf>
    <xf numFmtId="164" fontId="16" fillId="33" borderId="0" xfId="1" applyNumberFormat="1" applyFont="1" applyFill="1"/>
    <xf numFmtId="164" fontId="16" fillId="33" borderId="11" xfId="1" applyNumberFormat="1" applyFont="1" applyFill="1" applyBorder="1"/>
    <xf numFmtId="165" fontId="16" fillId="33" borderId="0" xfId="0" applyNumberFormat="1" applyFont="1" applyFill="1" applyBorder="1"/>
    <xf numFmtId="165" fontId="16" fillId="33" borderId="12" xfId="0" applyNumberFormat="1" applyFont="1" applyFill="1" applyBorder="1"/>
    <xf numFmtId="165" fontId="16" fillId="33" borderId="0" xfId="0" applyNumberFormat="1" applyFont="1" applyFill="1"/>
    <xf numFmtId="43" fontId="16" fillId="33" borderId="0" xfId="0" applyNumberFormat="1" applyFont="1" applyFill="1"/>
    <xf numFmtId="0" fontId="18" fillId="33" borderId="0" xfId="0" applyFont="1" applyFill="1"/>
    <xf numFmtId="0" fontId="19" fillId="33" borderId="0" xfId="0" applyFont="1" applyFill="1"/>
    <xf numFmtId="0" fontId="20" fillId="33" borderId="0" xfId="0" applyFont="1" applyFill="1"/>
    <xf numFmtId="167" fontId="21" fillId="33" borderId="0" xfId="0" applyNumberFormat="1" applyFont="1" applyFill="1" applyAlignment="1">
      <alignment horizontal="left"/>
    </xf>
    <xf numFmtId="0" fontId="22" fillId="33" borderId="0" xfId="43" applyFill="1" applyAlignment="1" applyProtection="1"/>
    <xf numFmtId="0" fontId="21" fillId="33" borderId="0" xfId="0" applyFont="1" applyFill="1"/>
    <xf numFmtId="0" fontId="23" fillId="33" borderId="0" xfId="43" applyFont="1" applyFill="1" applyAlignment="1" applyProtection="1"/>
    <xf numFmtId="0" fontId="24" fillId="33" borderId="0" xfId="0" applyFont="1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nsus@london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7"/>
  <sheetViews>
    <sheetView tabSelected="1" workbookViewId="0">
      <selection activeCell="B44" sqref="B44"/>
    </sheetView>
  </sheetViews>
  <sheetFormatPr defaultRowHeight="15" x14ac:dyDescent="0.25"/>
  <cols>
    <col min="1" max="1" width="9.140625" style="1"/>
    <col min="2" max="2" width="22" style="1" customWidth="1"/>
    <col min="3" max="3" width="14.140625" style="1" customWidth="1"/>
    <col min="4" max="4" width="9.140625" style="1"/>
    <col min="5" max="5" width="11.28515625" style="1" customWidth="1"/>
    <col min="6" max="16384" width="9.140625" style="1"/>
  </cols>
  <sheetData>
    <row r="2" spans="2:6" ht="20.25" x14ac:dyDescent="0.3">
      <c r="B2" s="25" t="s">
        <v>87</v>
      </c>
    </row>
    <row r="3" spans="2:6" ht="20.25" x14ac:dyDescent="0.3">
      <c r="B3" s="25" t="s">
        <v>101</v>
      </c>
    </row>
    <row r="5" spans="2:6" x14ac:dyDescent="0.25">
      <c r="B5" s="1" t="s">
        <v>102</v>
      </c>
    </row>
    <row r="7" spans="2:6" x14ac:dyDescent="0.25">
      <c r="B7" s="26" t="s">
        <v>108</v>
      </c>
    </row>
    <row r="8" spans="2:6" x14ac:dyDescent="0.25">
      <c r="B8" s="1" t="s">
        <v>110</v>
      </c>
    </row>
    <row r="9" spans="2:6" x14ac:dyDescent="0.25">
      <c r="B9" s="1" t="s">
        <v>111</v>
      </c>
      <c r="F9" s="29"/>
    </row>
    <row r="10" spans="2:6" x14ac:dyDescent="0.25">
      <c r="B10" s="1" t="s">
        <v>112</v>
      </c>
      <c r="F10" s="29"/>
    </row>
    <row r="11" spans="2:6" x14ac:dyDescent="0.25">
      <c r="F11" s="29"/>
    </row>
    <row r="12" spans="2:6" x14ac:dyDescent="0.25">
      <c r="B12" s="26" t="s">
        <v>104</v>
      </c>
      <c r="F12" s="29"/>
    </row>
    <row r="13" spans="2:6" x14ac:dyDescent="0.25">
      <c r="B13" s="1" t="s">
        <v>106</v>
      </c>
      <c r="F13" s="29"/>
    </row>
    <row r="14" spans="2:6" x14ac:dyDescent="0.25">
      <c r="B14" s="1" t="s">
        <v>107</v>
      </c>
      <c r="F14" s="29"/>
    </row>
    <row r="15" spans="2:6" x14ac:dyDescent="0.25">
      <c r="B15" s="1" t="s">
        <v>105</v>
      </c>
      <c r="F15" s="29"/>
    </row>
    <row r="17" spans="2:9" x14ac:dyDescent="0.25">
      <c r="B17" s="26" t="s">
        <v>88</v>
      </c>
    </row>
    <row r="18" spans="2:9" x14ac:dyDescent="0.25">
      <c r="B18" s="1" t="s">
        <v>89</v>
      </c>
    </row>
    <row r="19" spans="2:9" x14ac:dyDescent="0.25">
      <c r="B19" s="1" t="s">
        <v>103</v>
      </c>
    </row>
    <row r="20" spans="2:9" x14ac:dyDescent="0.25">
      <c r="B20" s="1" t="s">
        <v>90</v>
      </c>
    </row>
    <row r="21" spans="2:9" x14ac:dyDescent="0.25">
      <c r="B21" s="1" t="s">
        <v>91</v>
      </c>
    </row>
    <row r="22" spans="2:9" x14ac:dyDescent="0.25">
      <c r="B22" s="1" t="s">
        <v>92</v>
      </c>
    </row>
    <row r="24" spans="2:9" x14ac:dyDescent="0.25">
      <c r="B24" s="7" t="s">
        <v>93</v>
      </c>
      <c r="C24" s="1" t="s">
        <v>94</v>
      </c>
    </row>
    <row r="26" spans="2:9" x14ac:dyDescent="0.25">
      <c r="B26" s="7" t="s">
        <v>95</v>
      </c>
      <c r="C26" s="1" t="s">
        <v>109</v>
      </c>
    </row>
    <row r="28" spans="2:9" x14ac:dyDescent="0.25">
      <c r="B28" s="27" t="s">
        <v>96</v>
      </c>
      <c r="C28" s="28">
        <v>42200</v>
      </c>
      <c r="I28"/>
    </row>
    <row r="29" spans="2:9" x14ac:dyDescent="0.25">
      <c r="I29" s="29"/>
    </row>
    <row r="30" spans="2:9" x14ac:dyDescent="0.25">
      <c r="B30" s="27" t="s">
        <v>97</v>
      </c>
      <c r="C30" s="30" t="s">
        <v>98</v>
      </c>
    </row>
    <row r="33" spans="2:3" x14ac:dyDescent="0.25">
      <c r="B33" s="30" t="s">
        <v>99</v>
      </c>
    </row>
    <row r="34" spans="2:3" x14ac:dyDescent="0.25">
      <c r="B34" s="31" t="s">
        <v>100</v>
      </c>
      <c r="C34"/>
    </row>
    <row r="43" spans="2:3" ht="20.25" x14ac:dyDescent="0.3">
      <c r="B43" s="25"/>
    </row>
    <row r="44" spans="2:3" ht="18.75" x14ac:dyDescent="0.3">
      <c r="B44" s="32"/>
    </row>
    <row r="45" spans="2:3" ht="18.75" x14ac:dyDescent="0.3">
      <c r="B45" s="32"/>
    </row>
    <row r="47" spans="2:3" x14ac:dyDescent="0.25">
      <c r="B47" s="29"/>
    </row>
  </sheetData>
  <hyperlinks>
    <hyperlink ref="B3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workbookViewId="0">
      <selection activeCell="A127" sqref="A127"/>
    </sheetView>
  </sheetViews>
  <sheetFormatPr defaultRowHeight="15" x14ac:dyDescent="0.25"/>
  <cols>
    <col min="1" max="1" width="66" style="1" bestFit="1" customWidth="1"/>
    <col min="2" max="3" width="12.28515625" style="5" customWidth="1"/>
    <col min="4" max="4" width="6.42578125" style="1" customWidth="1"/>
    <col min="5" max="5" width="14.28515625" style="11" bestFit="1" customWidth="1"/>
    <col min="6" max="6" width="11.7109375" style="10" bestFit="1" customWidth="1"/>
    <col min="7" max="7" width="8.42578125" style="10" bestFit="1" customWidth="1"/>
    <col min="8" max="8" width="10.28515625" style="12" customWidth="1"/>
    <col min="9" max="9" width="11.5703125" style="5" bestFit="1" customWidth="1"/>
    <col min="10" max="10" width="11.7109375" style="2" bestFit="1" customWidth="1"/>
    <col min="11" max="11" width="8.42578125" style="2" bestFit="1" customWidth="1"/>
    <col min="12" max="12" width="11.42578125" style="1" bestFit="1" customWidth="1"/>
    <col min="13" max="13" width="8.42578125" style="1" bestFit="1" customWidth="1"/>
    <col min="14" max="16384" width="9.140625" style="1"/>
  </cols>
  <sheetData>
    <row r="1" spans="1:20" x14ac:dyDescent="0.25">
      <c r="B1" s="13" t="s">
        <v>76</v>
      </c>
      <c r="C1" s="13"/>
      <c r="E1" s="8" t="s">
        <v>74</v>
      </c>
      <c r="F1" s="9"/>
      <c r="G1" s="9"/>
      <c r="H1" s="18"/>
      <c r="I1" s="4" t="s">
        <v>75</v>
      </c>
      <c r="J1" s="4"/>
      <c r="K1" s="4"/>
      <c r="L1" s="4"/>
      <c r="M1" s="4"/>
    </row>
    <row r="2" spans="1:20" s="3" customFormat="1" ht="30" x14ac:dyDescent="0.25">
      <c r="B2" s="14" t="s">
        <v>83</v>
      </c>
      <c r="C2" s="14" t="s">
        <v>84</v>
      </c>
      <c r="E2" s="15" t="s">
        <v>0</v>
      </c>
      <c r="F2" s="16" t="s">
        <v>1</v>
      </c>
      <c r="G2" s="16" t="s">
        <v>67</v>
      </c>
      <c r="H2" s="17"/>
      <c r="I2" s="14" t="s">
        <v>0</v>
      </c>
      <c r="J2" s="16" t="s">
        <v>1</v>
      </c>
      <c r="K2" s="16" t="s">
        <v>67</v>
      </c>
      <c r="L2" s="16" t="s">
        <v>85</v>
      </c>
      <c r="M2" s="16" t="s">
        <v>67</v>
      </c>
    </row>
    <row r="3" spans="1:20" s="7" customFormat="1" x14ac:dyDescent="0.25">
      <c r="A3" s="7" t="s">
        <v>2</v>
      </c>
      <c r="B3" s="19">
        <v>3559805</v>
      </c>
      <c r="C3" s="19">
        <v>808695</v>
      </c>
      <c r="E3" s="20">
        <v>63929058.9359181</v>
      </c>
      <c r="F3" s="21">
        <v>14.634098417286999</v>
      </c>
      <c r="G3" s="21"/>
      <c r="H3" s="22"/>
      <c r="I3" s="19">
        <f>CONVERT(E3,"km","mi")</f>
        <v>39723675.569622219</v>
      </c>
      <c r="J3" s="23">
        <f>CONVERT(F3,"km","mi")</f>
        <v>9.0932071808681059</v>
      </c>
      <c r="K3" s="23"/>
      <c r="L3" s="24">
        <f>CONVERT(E3/B3,"km","mi")</f>
        <v>11.158947068623762</v>
      </c>
      <c r="O3" s="24"/>
      <c r="S3" s="24"/>
      <c r="T3" s="24"/>
    </row>
    <row r="4" spans="1:20" x14ac:dyDescent="0.25">
      <c r="L4" s="6"/>
    </row>
    <row r="5" spans="1:20" x14ac:dyDescent="0.25">
      <c r="A5" s="7" t="s">
        <v>77</v>
      </c>
      <c r="L5" s="6"/>
    </row>
    <row r="6" spans="1:20" x14ac:dyDescent="0.25">
      <c r="A6" s="1" t="s">
        <v>61</v>
      </c>
      <c r="B6" s="5">
        <v>384579</v>
      </c>
      <c r="C6" s="5">
        <v>67148</v>
      </c>
      <c r="E6" s="11">
        <v>6073916.18415472</v>
      </c>
      <c r="F6" s="10">
        <v>13.445988803314201</v>
      </c>
      <c r="G6" s="10">
        <f t="shared" ref="G6:G11" si="0">F6-$F$3</f>
        <v>-1.1881096139727987</v>
      </c>
      <c r="I6" s="5">
        <f t="shared" ref="I6:K11" si="1">CONVERT(E6,"km","mi")</f>
        <v>3774156.5408978565</v>
      </c>
      <c r="J6" s="2">
        <f t="shared" si="1"/>
        <v>8.3549500935251881</v>
      </c>
      <c r="K6" s="2">
        <f t="shared" si="1"/>
        <v>-0.73825708734291651</v>
      </c>
      <c r="L6" s="6">
        <f t="shared" ref="L6:L11" si="2">CONVERT(E6/B6,"km","mi")</f>
        <v>9.8137353857019143</v>
      </c>
      <c r="M6" s="2">
        <f>L6-$L$3</f>
        <v>-1.3452116829218479</v>
      </c>
    </row>
    <row r="7" spans="1:20" x14ac:dyDescent="0.25">
      <c r="A7" s="1" t="s">
        <v>62</v>
      </c>
      <c r="B7" s="5">
        <v>1113476</v>
      </c>
      <c r="C7" s="5">
        <v>222338</v>
      </c>
      <c r="E7" s="11">
        <v>17013499.5979448</v>
      </c>
      <c r="F7" s="10">
        <v>12.7364285730983</v>
      </c>
      <c r="G7" s="10">
        <f t="shared" si="0"/>
        <v>-1.8976698441886999</v>
      </c>
      <c r="I7" s="5">
        <f t="shared" si="1"/>
        <v>10571698.529304363</v>
      </c>
      <c r="J7" s="2">
        <f t="shared" si="1"/>
        <v>7.9140498073117369</v>
      </c>
      <c r="K7" s="2">
        <f t="shared" si="1"/>
        <v>-1.1791573735563683</v>
      </c>
      <c r="L7" s="6">
        <f t="shared" si="2"/>
        <v>9.4943209636349266</v>
      </c>
      <c r="M7" s="2">
        <f t="shared" ref="M7:M75" si="3">L7-$L$3</f>
        <v>-1.6646261049888356</v>
      </c>
    </row>
    <row r="8" spans="1:20" x14ac:dyDescent="0.25">
      <c r="A8" s="1" t="s">
        <v>63</v>
      </c>
      <c r="B8" s="5">
        <v>1292485</v>
      </c>
      <c r="C8" s="5">
        <v>298291</v>
      </c>
      <c r="E8" s="11">
        <v>26044444.6025065</v>
      </c>
      <c r="F8" s="10">
        <v>16.372163398559302</v>
      </c>
      <c r="G8" s="10">
        <f t="shared" si="0"/>
        <v>1.7380649812723021</v>
      </c>
      <c r="I8" s="5">
        <f t="shared" si="1"/>
        <v>16183267.593818663</v>
      </c>
      <c r="J8" s="2">
        <f t="shared" si="1"/>
        <v>10.173190690467235</v>
      </c>
      <c r="K8" s="2">
        <f t="shared" si="1"/>
        <v>1.0799835095991299</v>
      </c>
      <c r="L8" s="6">
        <f t="shared" si="2"/>
        <v>12.521048672764994</v>
      </c>
      <c r="M8" s="2">
        <f t="shared" si="3"/>
        <v>1.3621016041412322</v>
      </c>
    </row>
    <row r="9" spans="1:20" x14ac:dyDescent="0.25">
      <c r="A9" s="1" t="s">
        <v>64</v>
      </c>
      <c r="B9" s="5">
        <v>687301</v>
      </c>
      <c r="C9" s="5">
        <v>179420</v>
      </c>
      <c r="E9" s="11">
        <v>13446537.082747599</v>
      </c>
      <c r="F9" s="10">
        <v>15.514262470561601</v>
      </c>
      <c r="G9" s="10">
        <f t="shared" si="0"/>
        <v>0.88016405327460134</v>
      </c>
      <c r="I9" s="5">
        <f t="shared" si="1"/>
        <v>8355290.7785703987</v>
      </c>
      <c r="J9" s="2">
        <f t="shared" si="1"/>
        <v>9.6401157680157876</v>
      </c>
      <c r="K9" s="2">
        <f t="shared" si="1"/>
        <v>0.54690858714768342</v>
      </c>
      <c r="L9" s="6">
        <f t="shared" si="2"/>
        <v>12.156669026482426</v>
      </c>
      <c r="M9" s="2">
        <f t="shared" si="3"/>
        <v>0.9977219578586638</v>
      </c>
    </row>
    <row r="10" spans="1:20" x14ac:dyDescent="0.25">
      <c r="A10" s="1" t="s">
        <v>65</v>
      </c>
      <c r="B10" s="5">
        <v>67463</v>
      </c>
      <c r="C10" s="5">
        <v>32332</v>
      </c>
      <c r="E10" s="11">
        <v>1127597.31533107</v>
      </c>
      <c r="F10" s="10">
        <v>11.2991363828957</v>
      </c>
      <c r="G10" s="10">
        <f t="shared" si="0"/>
        <v>-3.3349620343912996</v>
      </c>
      <c r="I10" s="5">
        <f t="shared" si="1"/>
        <v>700656.488190884</v>
      </c>
      <c r="J10" s="2">
        <f t="shared" si="1"/>
        <v>7.0209578454921386</v>
      </c>
      <c r="K10" s="2">
        <f t="shared" si="1"/>
        <v>-2.0722493353759668</v>
      </c>
      <c r="L10" s="6">
        <f t="shared" si="2"/>
        <v>10.38578907239352</v>
      </c>
      <c r="M10" s="2">
        <f t="shared" si="3"/>
        <v>-0.77315799623024262</v>
      </c>
    </row>
    <row r="11" spans="1:20" x14ac:dyDescent="0.25">
      <c r="A11" s="1" t="s">
        <v>66</v>
      </c>
      <c r="B11" s="5">
        <v>14501</v>
      </c>
      <c r="C11" s="5">
        <v>9166</v>
      </c>
      <c r="E11" s="11">
        <v>223064.15323344801</v>
      </c>
      <c r="F11" s="10">
        <v>9.42511316319972</v>
      </c>
      <c r="G11" s="10">
        <f t="shared" si="0"/>
        <v>-5.2089852540872794</v>
      </c>
      <c r="I11" s="5">
        <f t="shared" si="1"/>
        <v>138605.63884007896</v>
      </c>
      <c r="J11" s="2">
        <f t="shared" si="1"/>
        <v>5.8564938031892</v>
      </c>
      <c r="K11" s="2">
        <f t="shared" si="1"/>
        <v>-3.236713377678905</v>
      </c>
      <c r="L11" s="6">
        <f t="shared" si="2"/>
        <v>9.5583503786000232</v>
      </c>
      <c r="M11" s="2">
        <f t="shared" si="3"/>
        <v>-1.6005966900237389</v>
      </c>
    </row>
    <row r="12" spans="1:20" x14ac:dyDescent="0.25">
      <c r="L12" s="6"/>
      <c r="M12" s="2"/>
    </row>
    <row r="13" spans="1:20" x14ac:dyDescent="0.25">
      <c r="A13" s="7" t="s">
        <v>86</v>
      </c>
      <c r="L13" s="6"/>
      <c r="M13" s="2"/>
    </row>
    <row r="14" spans="1:20" x14ac:dyDescent="0.25">
      <c r="A14" s="1" t="s">
        <v>8</v>
      </c>
      <c r="B14" s="5">
        <v>2773049</v>
      </c>
      <c r="C14" s="5">
        <v>509964</v>
      </c>
      <c r="E14" s="11">
        <v>53790545.215102397</v>
      </c>
      <c r="F14" s="10">
        <v>16.384505701044301</v>
      </c>
      <c r="G14" s="10">
        <f>F14-$F$3</f>
        <v>1.7504072837573013</v>
      </c>
      <c r="I14" s="5">
        <f t="shared" ref="I14:K17" si="4">CONVERT(E14,"km","mi")</f>
        <v>33423895.211404398</v>
      </c>
      <c r="J14" s="2">
        <f t="shared" si="4"/>
        <v>10.180859841677291</v>
      </c>
      <c r="K14" s="2">
        <f t="shared" si="4"/>
        <v>1.0876526608091877</v>
      </c>
      <c r="L14" s="6">
        <f>CONVERT(E14/B14,"km","mi")</f>
        <v>12.053121027217475</v>
      </c>
      <c r="M14" s="2">
        <f t="shared" si="3"/>
        <v>0.89417395859371318</v>
      </c>
    </row>
    <row r="15" spans="1:20" x14ac:dyDescent="0.25">
      <c r="A15" s="1" t="s">
        <v>9</v>
      </c>
      <c r="B15" s="5">
        <v>35978</v>
      </c>
      <c r="C15" s="5">
        <v>8435</v>
      </c>
      <c r="E15" s="11">
        <v>575230.20156095503</v>
      </c>
      <c r="F15" s="10">
        <v>12.9518429640185</v>
      </c>
      <c r="G15" s="10">
        <f>F15-$F$3</f>
        <v>-1.6822554532684997</v>
      </c>
      <c r="I15" s="5">
        <f t="shared" si="4"/>
        <v>357431.47615485254</v>
      </c>
      <c r="J15" s="2">
        <f t="shared" si="4"/>
        <v>8.0479021042229011</v>
      </c>
      <c r="K15" s="2">
        <f t="shared" si="4"/>
        <v>-1.0453050766452043</v>
      </c>
      <c r="L15" s="6">
        <f>CONVERT(E15/B15,"km","mi")</f>
        <v>9.9347233352285418</v>
      </c>
      <c r="M15" s="2">
        <f t="shared" si="3"/>
        <v>-1.2242237333952204</v>
      </c>
    </row>
    <row r="16" spans="1:20" x14ac:dyDescent="0.25">
      <c r="A16" s="1" t="s">
        <v>10</v>
      </c>
      <c r="B16" s="5">
        <v>644827</v>
      </c>
      <c r="C16" s="5">
        <v>265760</v>
      </c>
      <c r="E16" s="11">
        <v>8238308.1594481803</v>
      </c>
      <c r="F16" s="10">
        <v>9.0472499162058995</v>
      </c>
      <c r="G16" s="10">
        <f>F16-$F$3</f>
        <v>-5.5868485010811</v>
      </c>
      <c r="I16" s="5">
        <f t="shared" si="4"/>
        <v>5119047.3630548725</v>
      </c>
      <c r="J16" s="2">
        <f t="shared" si="4"/>
        <v>5.6217004669019799</v>
      </c>
      <c r="K16" s="2">
        <f t="shared" si="4"/>
        <v>-3.4715067139661255</v>
      </c>
      <c r="L16" s="6">
        <f>CONVERT(E16/B16,"km","mi")</f>
        <v>7.9386368174019886</v>
      </c>
      <c r="M16" s="2">
        <f t="shared" si="3"/>
        <v>-3.2203102512217736</v>
      </c>
    </row>
    <row r="17" spans="1:13" x14ac:dyDescent="0.25">
      <c r="A17" s="1" t="s">
        <v>11</v>
      </c>
      <c r="B17" s="5">
        <v>105951</v>
      </c>
      <c r="C17" s="5">
        <v>24536</v>
      </c>
      <c r="E17" s="11">
        <v>1324975.35980657</v>
      </c>
      <c r="F17" s="10">
        <v>10.1540794087271</v>
      </c>
      <c r="G17" s="10">
        <f>F17-$F$3</f>
        <v>-4.4800190085598999</v>
      </c>
      <c r="I17" s="5">
        <f t="shared" si="4"/>
        <v>823301.51900809899</v>
      </c>
      <c r="J17" s="2">
        <f t="shared" si="4"/>
        <v>6.3094524282733211</v>
      </c>
      <c r="K17" s="2">
        <f t="shared" si="4"/>
        <v>-2.7837547525947839</v>
      </c>
      <c r="L17" s="6">
        <f>CONVERT(E17/B17,"km","mi")</f>
        <v>7.7705875263857722</v>
      </c>
      <c r="M17" s="2">
        <f t="shared" si="3"/>
        <v>-3.38835954223799</v>
      </c>
    </row>
    <row r="18" spans="1:13" x14ac:dyDescent="0.25">
      <c r="L18" s="6"/>
      <c r="M18" s="2"/>
    </row>
    <row r="19" spans="1:13" x14ac:dyDescent="0.25">
      <c r="A19" s="1" t="s">
        <v>68</v>
      </c>
      <c r="B19" s="5">
        <f>B14+B15</f>
        <v>2809027</v>
      </c>
      <c r="C19" s="5">
        <f t="shared" ref="C19:E19" si="5">C14+C15</f>
        <v>518399</v>
      </c>
      <c r="E19" s="11">
        <f t="shared" si="5"/>
        <v>54365775.416663349</v>
      </c>
      <c r="F19" s="10">
        <f>E19/(B19+C19)</f>
        <v>16.338688047957596</v>
      </c>
      <c r="G19" s="10">
        <f>F19-$F$3</f>
        <v>1.704589630670597</v>
      </c>
      <c r="I19" s="5">
        <f t="shared" ref="I19:K20" si="6">CONVERT(E19,"km","mi")</f>
        <v>33781326.687559247</v>
      </c>
      <c r="J19" s="2">
        <f t="shared" si="6"/>
        <v>10.15239007195329</v>
      </c>
      <c r="K19" s="2">
        <f t="shared" si="6"/>
        <v>1.0591828910851857</v>
      </c>
      <c r="L19" s="6">
        <f>CONVERT(E19/B19,"km","mi")</f>
        <v>12.025988603014227</v>
      </c>
      <c r="M19" s="2">
        <f t="shared" si="3"/>
        <v>0.86704153439046472</v>
      </c>
    </row>
    <row r="20" spans="1:13" x14ac:dyDescent="0.25">
      <c r="A20" s="1" t="s">
        <v>69</v>
      </c>
      <c r="B20" s="5">
        <f>B16+B17</f>
        <v>750778</v>
      </c>
      <c r="C20" s="5">
        <f t="shared" ref="C20:E20" si="7">C16+C17</f>
        <v>290296</v>
      </c>
      <c r="E20" s="11">
        <f t="shared" si="7"/>
        <v>9563283.5192547496</v>
      </c>
      <c r="F20" s="10">
        <f>E20/(B20+C20)</f>
        <v>9.1859786328875277</v>
      </c>
      <c r="G20" s="10">
        <f>F20-$F$3</f>
        <v>-5.4481197843994718</v>
      </c>
      <c r="I20" s="5">
        <f t="shared" si="6"/>
        <v>5942348.8820629707</v>
      </c>
      <c r="J20" s="2">
        <f t="shared" si="6"/>
        <v>5.7079024949839985</v>
      </c>
      <c r="K20" s="2">
        <f t="shared" si="6"/>
        <v>-3.3853046858841069</v>
      </c>
      <c r="L20" s="6">
        <f>CONVERT(E20/B20,"km","mi")</f>
        <v>7.9149214309196196</v>
      </c>
      <c r="M20" s="2">
        <f t="shared" si="3"/>
        <v>-3.2440256377041425</v>
      </c>
    </row>
    <row r="21" spans="1:13" x14ac:dyDescent="0.25">
      <c r="L21" s="6"/>
      <c r="M21" s="2"/>
    </row>
    <row r="22" spans="1:13" x14ac:dyDescent="0.25">
      <c r="A22" s="7" t="s">
        <v>79</v>
      </c>
      <c r="L22" s="6"/>
      <c r="M22" s="2"/>
    </row>
    <row r="23" spans="1:13" x14ac:dyDescent="0.25">
      <c r="A23" s="1" t="s">
        <v>12</v>
      </c>
      <c r="B23" s="5">
        <v>1495</v>
      </c>
      <c r="C23" s="5">
        <v>924</v>
      </c>
      <c r="E23" s="11">
        <v>39985.899175789098</v>
      </c>
      <c r="F23" s="10">
        <v>16.5299293823022</v>
      </c>
      <c r="G23" s="10">
        <f t="shared" ref="G23:G36" si="8">F23-$F$3</f>
        <v>1.8958309650152003</v>
      </c>
      <c r="I23" s="5">
        <f t="shared" ref="I23:I36" si="9">CONVERT(E23,"km","mi")</f>
        <v>24846.085843541903</v>
      </c>
      <c r="J23" s="2">
        <f t="shared" ref="J23:J36" si="10">CONVERT(F23,"km","mi")</f>
        <v>10.271221927880056</v>
      </c>
      <c r="K23" s="2">
        <f t="shared" ref="K23:K36" si="11">CONVERT(G23,"km","mi")</f>
        <v>1.1780147470119504</v>
      </c>
      <c r="L23" s="6">
        <f t="shared" ref="L23:L36" si="12">CONVERT(E23/B23,"km","mi")</f>
        <v>16.619455413740404</v>
      </c>
      <c r="M23" s="2">
        <f t="shared" si="3"/>
        <v>5.4605083451166418</v>
      </c>
    </row>
    <row r="24" spans="1:13" x14ac:dyDescent="0.25">
      <c r="A24" s="1" t="s">
        <v>13</v>
      </c>
      <c r="B24" s="5">
        <v>156442</v>
      </c>
      <c r="C24" s="5">
        <v>10861</v>
      </c>
      <c r="E24" s="11">
        <v>3928491.7544000801</v>
      </c>
      <c r="F24" s="10">
        <v>23.481298927096802</v>
      </c>
      <c r="G24" s="10">
        <f t="shared" si="8"/>
        <v>8.8472005098098023</v>
      </c>
      <c r="I24" s="5">
        <f t="shared" si="9"/>
        <v>2441051.6051261136</v>
      </c>
      <c r="J24" s="2">
        <f t="shared" si="10"/>
        <v>14.590602709611371</v>
      </c>
      <c r="K24" s="2">
        <f t="shared" si="11"/>
        <v>5.4973955287432652</v>
      </c>
      <c r="L24" s="6">
        <f t="shared" si="12"/>
        <v>15.603556622429485</v>
      </c>
      <c r="M24" s="2">
        <f t="shared" si="3"/>
        <v>4.4446095538057229</v>
      </c>
    </row>
    <row r="25" spans="1:13" x14ac:dyDescent="0.25">
      <c r="A25" s="1" t="s">
        <v>14</v>
      </c>
      <c r="B25" s="5">
        <v>586090</v>
      </c>
      <c r="C25" s="5">
        <v>82868</v>
      </c>
      <c r="E25" s="11">
        <v>13179571.0057023</v>
      </c>
      <c r="F25" s="10">
        <v>19.7016419651194</v>
      </c>
      <c r="G25" s="10">
        <f t="shared" si="8"/>
        <v>5.0675435478324005</v>
      </c>
      <c r="I25" s="5">
        <f t="shared" si="9"/>
        <v>8189405.7489898363</v>
      </c>
      <c r="J25" s="2">
        <f t="shared" si="10"/>
        <v>12.242032756899333</v>
      </c>
      <c r="K25" s="2">
        <f t="shared" si="11"/>
        <v>3.148825576031228</v>
      </c>
      <c r="L25" s="6">
        <f t="shared" si="12"/>
        <v>13.97294911871869</v>
      </c>
      <c r="M25" s="2">
        <f t="shared" si="3"/>
        <v>2.8140020500949277</v>
      </c>
    </row>
    <row r="26" spans="1:13" x14ac:dyDescent="0.25">
      <c r="A26" s="1" t="s">
        <v>15</v>
      </c>
      <c r="B26" s="5">
        <v>734662</v>
      </c>
      <c r="C26" s="5">
        <v>155250</v>
      </c>
      <c r="E26" s="11">
        <v>13056865.708682399</v>
      </c>
      <c r="F26" s="10">
        <v>14.6720863508778</v>
      </c>
      <c r="G26" s="10">
        <f t="shared" si="8"/>
        <v>3.7987933590800438E-2</v>
      </c>
      <c r="I26" s="5">
        <f t="shared" si="9"/>
        <v>8113160.2122867452</v>
      </c>
      <c r="J26" s="2">
        <f t="shared" si="10"/>
        <v>9.1168117884540525</v>
      </c>
      <c r="K26" s="2">
        <f t="shared" si="11"/>
        <v>2.3604607585948335E-2</v>
      </c>
      <c r="L26" s="6">
        <f t="shared" si="12"/>
        <v>11.043391671662267</v>
      </c>
      <c r="M26" s="2">
        <f t="shared" si="3"/>
        <v>-0.1155553969614953</v>
      </c>
    </row>
    <row r="27" spans="1:13" x14ac:dyDescent="0.25">
      <c r="A27" s="1" t="s">
        <v>16</v>
      </c>
      <c r="B27" s="5">
        <v>287128</v>
      </c>
      <c r="C27" s="5">
        <v>29516</v>
      </c>
      <c r="E27" s="11">
        <v>6473765.31502988</v>
      </c>
      <c r="F27" s="10">
        <v>20.4449328426557</v>
      </c>
      <c r="G27" s="10">
        <f t="shared" si="8"/>
        <v>5.8108344253687001</v>
      </c>
      <c r="I27" s="5">
        <f t="shared" si="9"/>
        <v>4022611.2720648167</v>
      </c>
      <c r="J27" s="2">
        <f t="shared" si="10"/>
        <v>12.703892295653198</v>
      </c>
      <c r="K27" s="2">
        <f t="shared" si="11"/>
        <v>3.6106851147850927</v>
      </c>
      <c r="L27" s="6">
        <f t="shared" si="12"/>
        <v>14.00981886846569</v>
      </c>
      <c r="M27" s="2">
        <f t="shared" si="3"/>
        <v>2.8508717998419275</v>
      </c>
    </row>
    <row r="28" spans="1:13" x14ac:dyDescent="0.25">
      <c r="A28" s="1" t="s">
        <v>17</v>
      </c>
      <c r="B28" s="5">
        <v>125547</v>
      </c>
      <c r="C28" s="5">
        <v>6304</v>
      </c>
      <c r="E28" s="11">
        <v>2702830.8564585499</v>
      </c>
      <c r="F28" s="10">
        <v>20.499130506848999</v>
      </c>
      <c r="G28" s="10">
        <f t="shared" si="8"/>
        <v>5.8650320895619998</v>
      </c>
      <c r="I28" s="5">
        <f t="shared" si="9"/>
        <v>1679461.2316935034</v>
      </c>
      <c r="J28" s="2">
        <f t="shared" si="10"/>
        <v>12.737569162869468</v>
      </c>
      <c r="K28" s="2">
        <f t="shared" si="11"/>
        <v>3.644361982001362</v>
      </c>
      <c r="L28" s="6">
        <f t="shared" si="12"/>
        <v>13.377151438851614</v>
      </c>
      <c r="M28" s="2">
        <f t="shared" si="3"/>
        <v>2.218204370227852</v>
      </c>
    </row>
    <row r="29" spans="1:13" x14ac:dyDescent="0.25">
      <c r="A29" s="1" t="s">
        <v>18</v>
      </c>
      <c r="B29" s="5">
        <v>551738</v>
      </c>
      <c r="C29" s="5">
        <v>45435</v>
      </c>
      <c r="E29" s="11">
        <v>9254442.3635936901</v>
      </c>
      <c r="F29" s="10">
        <v>15.497087717618999</v>
      </c>
      <c r="G29" s="10">
        <f t="shared" si="8"/>
        <v>0.86298930033199994</v>
      </c>
      <c r="I29" s="5">
        <f t="shared" si="9"/>
        <v>5750443.8849579021</v>
      </c>
      <c r="J29" s="2">
        <f t="shared" si="10"/>
        <v>9.6294438713034634</v>
      </c>
      <c r="K29" s="2">
        <f t="shared" si="11"/>
        <v>0.53623669043535749</v>
      </c>
      <c r="L29" s="6">
        <f t="shared" si="12"/>
        <v>10.422417678242031</v>
      </c>
      <c r="M29" s="2">
        <f t="shared" si="3"/>
        <v>-0.73652939038173137</v>
      </c>
    </row>
    <row r="30" spans="1:13" x14ac:dyDescent="0.25">
      <c r="A30" s="1" t="s">
        <v>19</v>
      </c>
      <c r="B30" s="5">
        <v>66731</v>
      </c>
      <c r="C30" s="5">
        <v>41736</v>
      </c>
      <c r="E30" s="11">
        <v>935245.30626720598</v>
      </c>
      <c r="F30" s="10">
        <v>8.6223948875437308</v>
      </c>
      <c r="G30" s="10">
        <f t="shared" si="8"/>
        <v>-6.0117035297432686</v>
      </c>
      <c r="I30" s="5">
        <f t="shared" si="9"/>
        <v>581134.49098962441</v>
      </c>
      <c r="J30" s="2">
        <f t="shared" si="10"/>
        <v>5.3577077912141418</v>
      </c>
      <c r="K30" s="2">
        <f t="shared" si="11"/>
        <v>-3.7354993896539637</v>
      </c>
      <c r="L30" s="6">
        <f t="shared" si="12"/>
        <v>8.7086135527659465</v>
      </c>
      <c r="M30" s="2">
        <f t="shared" si="3"/>
        <v>-2.4503335158578157</v>
      </c>
    </row>
    <row r="31" spans="1:13" x14ac:dyDescent="0.25">
      <c r="A31" s="1" t="s">
        <v>20</v>
      </c>
      <c r="B31" s="5">
        <v>94614</v>
      </c>
      <c r="C31" s="5">
        <v>273676</v>
      </c>
      <c r="E31" s="11">
        <v>1425855.63921141</v>
      </c>
      <c r="F31" s="10">
        <v>3.87155676019281</v>
      </c>
      <c r="G31" s="10">
        <f t="shared" si="8"/>
        <v>-10.762541657094189</v>
      </c>
      <c r="I31" s="5">
        <f t="shared" si="9"/>
        <v>885985.61849511974</v>
      </c>
      <c r="J31" s="2">
        <f t="shared" si="10"/>
        <v>2.4056738398955164</v>
      </c>
      <c r="K31" s="2">
        <f t="shared" si="11"/>
        <v>-6.6875333409725881</v>
      </c>
      <c r="L31" s="6">
        <f t="shared" si="12"/>
        <v>9.3642126798900769</v>
      </c>
      <c r="M31" s="2">
        <f t="shared" si="3"/>
        <v>-1.7947343887336853</v>
      </c>
    </row>
    <row r="32" spans="1:13" x14ac:dyDescent="0.25">
      <c r="A32" s="1" t="s">
        <v>21</v>
      </c>
      <c r="B32" s="5">
        <v>130576</v>
      </c>
      <c r="C32" s="5">
        <v>15129</v>
      </c>
      <c r="E32" s="11">
        <v>1959660.71063073</v>
      </c>
      <c r="F32" s="10">
        <v>13.449509012255801</v>
      </c>
      <c r="G32" s="10">
        <f t="shared" si="8"/>
        <v>-1.1845894050311987</v>
      </c>
      <c r="I32" s="5">
        <f t="shared" si="9"/>
        <v>1217676.712145278</v>
      </c>
      <c r="J32" s="2">
        <f t="shared" si="10"/>
        <v>8.3571374499521536</v>
      </c>
      <c r="K32" s="2">
        <f t="shared" si="11"/>
        <v>-0.73606973091594996</v>
      </c>
      <c r="L32" s="6">
        <f t="shared" si="12"/>
        <v>9.3254251328366458</v>
      </c>
      <c r="M32" s="2">
        <f t="shared" si="3"/>
        <v>-1.8335219357871164</v>
      </c>
    </row>
    <row r="33" spans="1:13" x14ac:dyDescent="0.25">
      <c r="A33" s="1" t="s">
        <v>22</v>
      </c>
      <c r="B33" s="5">
        <v>80363</v>
      </c>
      <c r="C33" s="5">
        <v>15576</v>
      </c>
      <c r="E33" s="11">
        <v>1540000.12475242</v>
      </c>
      <c r="F33" s="10">
        <v>16.051867590369099</v>
      </c>
      <c r="G33" s="10">
        <f t="shared" si="8"/>
        <v>1.4177691730820996</v>
      </c>
      <c r="I33" s="5">
        <f t="shared" si="9"/>
        <v>956911.71356305433</v>
      </c>
      <c r="J33" s="2">
        <f t="shared" si="10"/>
        <v>9.9741681022634694</v>
      </c>
      <c r="K33" s="2">
        <f t="shared" si="11"/>
        <v>0.88096092139536331</v>
      </c>
      <c r="L33" s="6">
        <f t="shared" si="12"/>
        <v>11.907366742942077</v>
      </c>
      <c r="M33" s="2">
        <f t="shared" si="3"/>
        <v>0.74841967431831513</v>
      </c>
    </row>
    <row r="34" spans="1:13" x14ac:dyDescent="0.25">
      <c r="A34" s="1" t="s">
        <v>23</v>
      </c>
      <c r="B34" s="5">
        <v>367851</v>
      </c>
      <c r="C34" s="5">
        <v>49226</v>
      </c>
      <c r="E34" s="11">
        <v>4435294.8051065998</v>
      </c>
      <c r="F34" s="10">
        <v>10.6342349376892</v>
      </c>
      <c r="G34" s="10">
        <f t="shared" si="8"/>
        <v>-3.9998634795977992</v>
      </c>
      <c r="I34" s="5">
        <f t="shared" si="9"/>
        <v>2755964.4209731417</v>
      </c>
      <c r="J34" s="2">
        <f t="shared" si="10"/>
        <v>6.6078072417638491</v>
      </c>
      <c r="K34" s="2">
        <f t="shared" si="11"/>
        <v>-2.4853999391042558</v>
      </c>
      <c r="L34" s="6">
        <f t="shared" si="12"/>
        <v>7.4920672255156067</v>
      </c>
      <c r="M34" s="2">
        <f t="shared" si="3"/>
        <v>-3.6668798431081555</v>
      </c>
    </row>
    <row r="35" spans="1:13" x14ac:dyDescent="0.25">
      <c r="A35" s="1" t="s">
        <v>24</v>
      </c>
      <c r="B35" s="5">
        <v>234639</v>
      </c>
      <c r="C35" s="5">
        <v>49223</v>
      </c>
      <c r="E35" s="11">
        <v>3096843.8855395201</v>
      </c>
      <c r="F35" s="10">
        <v>10.9096810617114</v>
      </c>
      <c r="G35" s="10">
        <f t="shared" si="8"/>
        <v>-3.7244173555755999</v>
      </c>
      <c r="I35" s="5">
        <f t="shared" si="9"/>
        <v>1924289.5773305895</v>
      </c>
      <c r="J35" s="2">
        <f t="shared" si="10"/>
        <v>6.7789615282446762</v>
      </c>
      <c r="K35" s="2">
        <f t="shared" si="11"/>
        <v>-2.3142456526234292</v>
      </c>
      <c r="L35" s="6">
        <f t="shared" si="12"/>
        <v>8.2010645175379597</v>
      </c>
      <c r="M35" s="2">
        <f t="shared" si="3"/>
        <v>-2.9578825510858024</v>
      </c>
    </row>
    <row r="36" spans="1:13" x14ac:dyDescent="0.25">
      <c r="A36" s="1" t="s">
        <v>26</v>
      </c>
      <c r="B36" s="5">
        <v>141929</v>
      </c>
      <c r="C36" s="5">
        <v>32971</v>
      </c>
      <c r="E36" s="11">
        <v>1900205.5613675299</v>
      </c>
      <c r="F36" s="10">
        <v>10.8645257939824</v>
      </c>
      <c r="G36" s="10">
        <f t="shared" si="8"/>
        <v>-3.7695726233045992</v>
      </c>
      <c r="I36" s="5">
        <f t="shared" si="9"/>
        <v>1180732.9951629546</v>
      </c>
      <c r="J36" s="2">
        <f t="shared" si="10"/>
        <v>6.7509033457001113</v>
      </c>
      <c r="K36" s="2">
        <f t="shared" si="11"/>
        <v>-2.3423038351679932</v>
      </c>
      <c r="L36" s="6">
        <f t="shared" si="12"/>
        <v>8.3191806830383825</v>
      </c>
      <c r="M36" s="2">
        <f t="shared" si="3"/>
        <v>-2.8397663855853796</v>
      </c>
    </row>
    <row r="37" spans="1:13" x14ac:dyDescent="0.25">
      <c r="A37" s="1" t="s">
        <v>25</v>
      </c>
      <c r="L37" s="6"/>
      <c r="M37" s="2"/>
    </row>
    <row r="38" spans="1:13" x14ac:dyDescent="0.25">
      <c r="L38" s="6"/>
      <c r="M38" s="2"/>
    </row>
    <row r="39" spans="1:13" x14ac:dyDescent="0.25">
      <c r="L39" s="6"/>
      <c r="M39" s="2"/>
    </row>
    <row r="40" spans="1:13" x14ac:dyDescent="0.25">
      <c r="A40" s="7" t="s">
        <v>78</v>
      </c>
      <c r="L40" s="6"/>
      <c r="M40" s="2"/>
    </row>
    <row r="41" spans="1:13" x14ac:dyDescent="0.25">
      <c r="A41" s="1" t="s">
        <v>27</v>
      </c>
      <c r="B41" s="5">
        <v>1668</v>
      </c>
      <c r="C41" s="5">
        <v>885</v>
      </c>
      <c r="E41" s="11">
        <v>44971.374119569002</v>
      </c>
      <c r="F41" s="10">
        <v>17.615109330030901</v>
      </c>
      <c r="G41" s="10">
        <f t="shared" ref="G41:G61" si="13">F41-$F$3</f>
        <v>2.9810109127439013</v>
      </c>
      <c r="I41" s="5">
        <f t="shared" ref="I41:I61" si="14">CONVERT(E41,"km","mi")</f>
        <v>27943.916353227778</v>
      </c>
      <c r="J41" s="2">
        <f t="shared" ref="J41:J61" si="15">CONVERT(F41,"km","mi")</f>
        <v>10.945521485792286</v>
      </c>
      <c r="K41" s="2">
        <f t="shared" ref="K41:K61" si="16">CONVERT(G41,"km","mi")</f>
        <v>1.852314304924181</v>
      </c>
      <c r="L41" s="6">
        <f t="shared" ref="L41:L61" si="17">CONVERT(E41/B41,"km","mi")</f>
        <v>16.752947453973487</v>
      </c>
      <c r="M41" s="2">
        <f t="shared" si="3"/>
        <v>5.5940003853497249</v>
      </c>
    </row>
    <row r="42" spans="1:13" x14ac:dyDescent="0.25">
      <c r="A42" s="1" t="s">
        <v>28</v>
      </c>
      <c r="B42" s="5">
        <v>5204</v>
      </c>
      <c r="C42" s="5">
        <v>658</v>
      </c>
      <c r="E42" s="11">
        <v>133672.352813629</v>
      </c>
      <c r="F42" s="10">
        <v>22.8031990470196</v>
      </c>
      <c r="G42" s="10">
        <f t="shared" si="13"/>
        <v>8.1691006297326005</v>
      </c>
      <c r="I42" s="5">
        <f t="shared" si="14"/>
        <v>83060.149236974205</v>
      </c>
      <c r="J42" s="2">
        <f t="shared" si="15"/>
        <v>14.169250978671807</v>
      </c>
      <c r="K42" s="2">
        <f t="shared" si="16"/>
        <v>5.0760437978037016</v>
      </c>
      <c r="L42" s="6">
        <f t="shared" si="17"/>
        <v>15.960828062447003</v>
      </c>
      <c r="M42" s="2">
        <f t="shared" si="3"/>
        <v>4.8018809938232412</v>
      </c>
    </row>
    <row r="43" spans="1:13" x14ac:dyDescent="0.25">
      <c r="A43" s="1" t="s">
        <v>3</v>
      </c>
      <c r="B43" s="5">
        <v>115056</v>
      </c>
      <c r="C43" s="5">
        <v>25427</v>
      </c>
      <c r="E43" s="11">
        <v>2403630.49531746</v>
      </c>
      <c r="F43" s="10">
        <v>17.1097605782725</v>
      </c>
      <c r="G43" s="10">
        <f t="shared" si="13"/>
        <v>2.4756621609855003</v>
      </c>
      <c r="I43" s="5">
        <f t="shared" si="14"/>
        <v>1493546.7465734237</v>
      </c>
      <c r="J43" s="2">
        <f t="shared" si="15"/>
        <v>10.63151232941652</v>
      </c>
      <c r="K43" s="2">
        <f t="shared" si="16"/>
        <v>1.5383051485484149</v>
      </c>
      <c r="L43" s="6">
        <f t="shared" si="17"/>
        <v>12.981041810713251</v>
      </c>
      <c r="M43" s="2">
        <f t="shared" si="3"/>
        <v>1.8220947420894884</v>
      </c>
    </row>
    <row r="44" spans="1:13" x14ac:dyDescent="0.25">
      <c r="A44" s="1" t="s">
        <v>29</v>
      </c>
      <c r="B44" s="5">
        <v>7956</v>
      </c>
      <c r="C44" s="5">
        <v>2798</v>
      </c>
      <c r="E44" s="11">
        <v>221476.18462524301</v>
      </c>
      <c r="F44" s="10">
        <v>20.5947726078894</v>
      </c>
      <c r="G44" s="10">
        <f t="shared" si="13"/>
        <v>5.9606741906024006</v>
      </c>
      <c r="I44" s="5">
        <f t="shared" si="14"/>
        <v>137618.92089276316</v>
      </c>
      <c r="J44" s="2">
        <f t="shared" si="15"/>
        <v>12.796998409221024</v>
      </c>
      <c r="K44" s="2">
        <f t="shared" si="16"/>
        <v>3.7037912283529195</v>
      </c>
      <c r="L44" s="6">
        <f t="shared" si="17"/>
        <v>17.297501369125584</v>
      </c>
      <c r="M44" s="2">
        <f t="shared" si="3"/>
        <v>6.1385543005018217</v>
      </c>
    </row>
    <row r="45" spans="1:13" x14ac:dyDescent="0.25">
      <c r="A45" s="1" t="s">
        <v>71</v>
      </c>
      <c r="B45" s="5">
        <v>13181</v>
      </c>
      <c r="C45" s="5">
        <v>2621</v>
      </c>
      <c r="E45" s="11">
        <v>252307.374444318</v>
      </c>
      <c r="F45" s="10">
        <v>15.966800053431101</v>
      </c>
      <c r="G45" s="10">
        <f t="shared" si="13"/>
        <v>1.3327016361441011</v>
      </c>
      <c r="I45" s="5">
        <f t="shared" si="14"/>
        <v>156776.53406873732</v>
      </c>
      <c r="J45" s="2">
        <f t="shared" si="15"/>
        <v>9.9213095854156101</v>
      </c>
      <c r="K45" s="2">
        <f t="shared" si="16"/>
        <v>0.82810240454750583</v>
      </c>
      <c r="L45" s="6">
        <f t="shared" si="17"/>
        <v>11.894130496072933</v>
      </c>
      <c r="M45" s="2">
        <f t="shared" si="3"/>
        <v>0.73518342744917042</v>
      </c>
    </row>
    <row r="46" spans="1:13" x14ac:dyDescent="0.25">
      <c r="A46" s="1" t="s">
        <v>4</v>
      </c>
      <c r="B46" s="5">
        <v>124294</v>
      </c>
      <c r="C46" s="5">
        <v>152010</v>
      </c>
      <c r="E46" s="11">
        <v>2963126.9150928999</v>
      </c>
      <c r="F46" s="10">
        <v>10.7241549709483</v>
      </c>
      <c r="G46" s="10">
        <f t="shared" si="13"/>
        <v>-3.9099434463386995</v>
      </c>
      <c r="I46" s="5">
        <f t="shared" si="14"/>
        <v>1841201.7039818086</v>
      </c>
      <c r="J46" s="2">
        <f t="shared" si="15"/>
        <v>6.6636809600360767</v>
      </c>
      <c r="K46" s="2">
        <f t="shared" si="16"/>
        <v>-2.4295262208320278</v>
      </c>
      <c r="L46" s="6">
        <f t="shared" si="17"/>
        <v>14.813279031826223</v>
      </c>
      <c r="M46" s="2">
        <f t="shared" si="3"/>
        <v>3.6543319632024609</v>
      </c>
    </row>
    <row r="47" spans="1:13" x14ac:dyDescent="0.25">
      <c r="A47" s="1" t="s">
        <v>73</v>
      </c>
      <c r="B47" s="5">
        <v>466250</v>
      </c>
      <c r="C47" s="5">
        <v>68695</v>
      </c>
      <c r="E47" s="11">
        <v>6956787.8611484002</v>
      </c>
      <c r="F47" s="10">
        <v>13.0046787261277</v>
      </c>
      <c r="G47" s="10">
        <f t="shared" si="13"/>
        <v>-1.6294196911592991</v>
      </c>
      <c r="I47" s="5">
        <f t="shared" si="14"/>
        <v>4322747.5674239937</v>
      </c>
      <c r="J47" s="2">
        <f t="shared" si="15"/>
        <v>8.0807327247174623</v>
      </c>
      <c r="K47" s="2">
        <f t="shared" si="16"/>
        <v>-1.0124744561506422</v>
      </c>
      <c r="L47" s="6">
        <f t="shared" si="17"/>
        <v>9.2713084556010585</v>
      </c>
      <c r="M47" s="2">
        <f t="shared" si="3"/>
        <v>-1.8876386130227036</v>
      </c>
    </row>
    <row r="48" spans="1:13" x14ac:dyDescent="0.25">
      <c r="A48" s="1" t="s">
        <v>30</v>
      </c>
      <c r="B48" s="5">
        <v>195401</v>
      </c>
      <c r="C48" s="5">
        <v>41973</v>
      </c>
      <c r="E48" s="11">
        <v>3935250.4824056299</v>
      </c>
      <c r="F48" s="10">
        <v>16.578270924387802</v>
      </c>
      <c r="G48" s="10">
        <f t="shared" si="13"/>
        <v>1.9441725071008022</v>
      </c>
      <c r="I48" s="5">
        <f t="shared" si="14"/>
        <v>2445251.2840049299</v>
      </c>
      <c r="J48" s="2">
        <f t="shared" si="15"/>
        <v>10.301259969520379</v>
      </c>
      <c r="K48" s="2">
        <f t="shared" si="16"/>
        <v>1.2080527886522723</v>
      </c>
      <c r="L48" s="6">
        <f t="shared" si="17"/>
        <v>12.514016223074243</v>
      </c>
      <c r="M48" s="2">
        <f t="shared" si="3"/>
        <v>1.3550691544504812</v>
      </c>
    </row>
    <row r="49" spans="1:13" x14ac:dyDescent="0.25">
      <c r="A49" s="1" t="s">
        <v>31</v>
      </c>
      <c r="B49" s="5">
        <v>205986</v>
      </c>
      <c r="C49" s="5">
        <v>39228</v>
      </c>
      <c r="E49" s="11">
        <v>2393106.12802717</v>
      </c>
      <c r="F49" s="10">
        <v>9.7592557032925207</v>
      </c>
      <c r="G49" s="10">
        <f t="shared" si="13"/>
        <v>-4.8748427139944788</v>
      </c>
      <c r="I49" s="5">
        <f t="shared" si="14"/>
        <v>1487007.2079227127</v>
      </c>
      <c r="J49" s="2">
        <f t="shared" si="15"/>
        <v>6.0641203517038749</v>
      </c>
      <c r="K49" s="2">
        <f t="shared" si="16"/>
        <v>-3.0290868291642301</v>
      </c>
      <c r="L49" s="6">
        <f t="shared" si="17"/>
        <v>7.2189722016191027</v>
      </c>
      <c r="M49" s="2">
        <f t="shared" si="3"/>
        <v>-3.9399748670046595</v>
      </c>
    </row>
    <row r="50" spans="1:13" x14ac:dyDescent="0.25">
      <c r="A50" s="1" t="s">
        <v>32</v>
      </c>
      <c r="B50" s="5">
        <v>236057</v>
      </c>
      <c r="C50" s="5">
        <v>72429</v>
      </c>
      <c r="E50" s="11">
        <v>5303040.4348917399</v>
      </c>
      <c r="F50" s="10">
        <v>17.1905384195449</v>
      </c>
      <c r="G50" s="10">
        <f t="shared" si="13"/>
        <v>2.5564400022579008</v>
      </c>
      <c r="I50" s="5">
        <f t="shared" si="14"/>
        <v>3295156.5575114703</v>
      </c>
      <c r="J50" s="2">
        <f t="shared" si="15"/>
        <v>10.681705352954308</v>
      </c>
      <c r="K50" s="2">
        <f t="shared" si="16"/>
        <v>1.5884981720862046</v>
      </c>
      <c r="L50" s="6">
        <f t="shared" si="17"/>
        <v>13.959156294926524</v>
      </c>
      <c r="M50" s="2">
        <f t="shared" si="3"/>
        <v>2.800209226302762</v>
      </c>
    </row>
    <row r="51" spans="1:13" x14ac:dyDescent="0.25">
      <c r="A51" s="1" t="s">
        <v>33</v>
      </c>
      <c r="B51" s="5">
        <v>370228</v>
      </c>
      <c r="C51" s="5">
        <v>26501</v>
      </c>
      <c r="E51" s="11">
        <v>8694260.10378002</v>
      </c>
      <c r="F51" s="10">
        <v>21.914859019078602</v>
      </c>
      <c r="G51" s="10">
        <f t="shared" si="13"/>
        <v>7.2807606017916022</v>
      </c>
      <c r="I51" s="5">
        <f t="shared" si="14"/>
        <v>5402362.7663072776</v>
      </c>
      <c r="J51" s="2">
        <f t="shared" si="15"/>
        <v>13.617262076397964</v>
      </c>
      <c r="K51" s="2">
        <f t="shared" si="16"/>
        <v>4.524054895529857</v>
      </c>
      <c r="L51" s="6">
        <f t="shared" si="17"/>
        <v>14.591988629458816</v>
      </c>
      <c r="M51" s="2">
        <f t="shared" si="3"/>
        <v>3.4330415608350542</v>
      </c>
    </row>
    <row r="52" spans="1:13" x14ac:dyDescent="0.25">
      <c r="A52" s="1" t="s">
        <v>34</v>
      </c>
      <c r="B52" s="5">
        <v>72812</v>
      </c>
      <c r="C52" s="5">
        <v>15371</v>
      </c>
      <c r="E52" s="11">
        <v>1151677.9331006401</v>
      </c>
      <c r="F52" s="10">
        <v>13.060090188592399</v>
      </c>
      <c r="G52" s="10">
        <f t="shared" si="13"/>
        <v>-1.5740082286946002</v>
      </c>
      <c r="I52" s="5">
        <f t="shared" si="14"/>
        <v>715619.49036417331</v>
      </c>
      <c r="J52" s="2">
        <f t="shared" si="15"/>
        <v>8.1151638112127671</v>
      </c>
      <c r="K52" s="2">
        <f t="shared" si="16"/>
        <v>-0.978043369655338</v>
      </c>
      <c r="L52" s="6">
        <f t="shared" si="17"/>
        <v>9.8283180020350116</v>
      </c>
      <c r="M52" s="2">
        <f t="shared" si="3"/>
        <v>-1.3306290665887506</v>
      </c>
    </row>
    <row r="53" spans="1:13" x14ac:dyDescent="0.25">
      <c r="A53" s="1" t="s">
        <v>35</v>
      </c>
      <c r="B53" s="5">
        <v>407923</v>
      </c>
      <c r="C53" s="5">
        <v>92541</v>
      </c>
      <c r="E53" s="11">
        <v>8246471.0088077597</v>
      </c>
      <c r="F53" s="10">
        <v>16.4776507577124</v>
      </c>
      <c r="G53" s="10">
        <f t="shared" si="13"/>
        <v>1.8435523404254006</v>
      </c>
      <c r="I53" s="5">
        <f t="shared" si="14"/>
        <v>5124119.5224934872</v>
      </c>
      <c r="J53" s="2">
        <f t="shared" si="15"/>
        <v>10.238737496590163</v>
      </c>
      <c r="K53" s="2">
        <f t="shared" si="16"/>
        <v>1.1455303157220587</v>
      </c>
      <c r="L53" s="6">
        <f t="shared" si="17"/>
        <v>12.561487149519611</v>
      </c>
      <c r="M53" s="2">
        <f t="shared" si="3"/>
        <v>1.4025400808958484</v>
      </c>
    </row>
    <row r="54" spans="1:13" x14ac:dyDescent="0.25">
      <c r="A54" s="1" t="s">
        <v>36</v>
      </c>
      <c r="B54" s="5">
        <v>177436</v>
      </c>
      <c r="C54" s="5">
        <v>68994</v>
      </c>
      <c r="E54" s="11">
        <v>3404537.2219604999</v>
      </c>
      <c r="F54" s="10">
        <v>13.8154332750091</v>
      </c>
      <c r="G54" s="10">
        <f t="shared" si="13"/>
        <v>-0.81866514227789899</v>
      </c>
      <c r="I54" s="5">
        <f t="shared" si="14"/>
        <v>2115481.3526259768</v>
      </c>
      <c r="J54" s="2">
        <f t="shared" si="15"/>
        <v>8.5845122453677405</v>
      </c>
      <c r="K54" s="2">
        <f t="shared" si="16"/>
        <v>-0.50869493550036471</v>
      </c>
      <c r="L54" s="6">
        <f t="shared" si="17"/>
        <v>11.922503621733902</v>
      </c>
      <c r="M54" s="2">
        <f t="shared" si="3"/>
        <v>0.76355655311014026</v>
      </c>
    </row>
    <row r="55" spans="1:13" x14ac:dyDescent="0.25">
      <c r="A55" s="1" t="s">
        <v>72</v>
      </c>
      <c r="B55" s="5">
        <v>237068</v>
      </c>
      <c r="C55" s="5">
        <v>16567</v>
      </c>
      <c r="E55" s="11">
        <v>5543822.0350621203</v>
      </c>
      <c r="F55" s="10">
        <v>21.8574803755874</v>
      </c>
      <c r="G55" s="10">
        <f t="shared" si="13"/>
        <v>7.2233819583004006</v>
      </c>
      <c r="I55" s="5">
        <f t="shared" si="14"/>
        <v>3444771.3074781527</v>
      </c>
      <c r="J55" s="2">
        <f t="shared" si="15"/>
        <v>13.581608640282873</v>
      </c>
      <c r="K55" s="2">
        <f t="shared" si="16"/>
        <v>4.4884014594147681</v>
      </c>
      <c r="L55" s="6">
        <f t="shared" si="17"/>
        <v>14.530730876702687</v>
      </c>
      <c r="M55" s="2">
        <f t="shared" si="3"/>
        <v>3.3717838080789253</v>
      </c>
    </row>
    <row r="56" spans="1:13" x14ac:dyDescent="0.25">
      <c r="A56" s="1" t="s">
        <v>5</v>
      </c>
      <c r="B56" s="5">
        <v>343648</v>
      </c>
      <c r="C56" s="5">
        <v>50104</v>
      </c>
      <c r="E56" s="11">
        <v>3918273.8767140098</v>
      </c>
      <c r="F56" s="10">
        <v>9.9511212050072402</v>
      </c>
      <c r="G56" s="10">
        <f t="shared" si="13"/>
        <v>-4.6829772122797593</v>
      </c>
      <c r="I56" s="5">
        <f t="shared" si="14"/>
        <v>2434702.5102861845</v>
      </c>
      <c r="J56" s="2">
        <f t="shared" si="15"/>
        <v>6.1833400472535649</v>
      </c>
      <c r="K56" s="2">
        <f t="shared" si="16"/>
        <v>-2.9098671336145405</v>
      </c>
      <c r="L56" s="6">
        <f t="shared" si="17"/>
        <v>7.0848732141208002</v>
      </c>
      <c r="M56" s="2">
        <f t="shared" si="3"/>
        <v>-4.074073854502962</v>
      </c>
    </row>
    <row r="57" spans="1:13" x14ac:dyDescent="0.25">
      <c r="A57" s="1" t="s">
        <v>37</v>
      </c>
      <c r="B57" s="5">
        <v>385069</v>
      </c>
      <c r="C57" s="5">
        <v>55275</v>
      </c>
      <c r="E57" s="11">
        <v>5291499.7870931197</v>
      </c>
      <c r="F57" s="10">
        <v>12.0167409731781</v>
      </c>
      <c r="G57" s="10">
        <f t="shared" si="13"/>
        <v>-2.6173574441088991</v>
      </c>
      <c r="I57" s="5">
        <f t="shared" si="14"/>
        <v>3287985.5314296507</v>
      </c>
      <c r="J57" s="2">
        <f t="shared" si="15"/>
        <v>7.466856665310897</v>
      </c>
      <c r="K57" s="2">
        <f t="shared" si="16"/>
        <v>-1.626350515557208</v>
      </c>
      <c r="L57" s="6">
        <f t="shared" si="17"/>
        <v>8.5386918485509096</v>
      </c>
      <c r="M57" s="2">
        <f t="shared" si="3"/>
        <v>-2.6202552200728526</v>
      </c>
    </row>
    <row r="58" spans="1:13" x14ac:dyDescent="0.25">
      <c r="A58" s="1" t="s">
        <v>38</v>
      </c>
      <c r="B58" s="5">
        <v>97950</v>
      </c>
      <c r="C58" s="5">
        <v>42964</v>
      </c>
      <c r="E58" s="11">
        <v>1620329.46022731</v>
      </c>
      <c r="F58" s="10">
        <v>11.498711698108799</v>
      </c>
      <c r="G58" s="10">
        <f t="shared" si="13"/>
        <v>-3.1353867191782001</v>
      </c>
      <c r="I58" s="5">
        <f t="shared" si="14"/>
        <v>1006826.0485187194</v>
      </c>
      <c r="J58" s="2">
        <f t="shared" si="15"/>
        <v>7.1449681970472438</v>
      </c>
      <c r="K58" s="2">
        <f t="shared" si="16"/>
        <v>-1.9482389838208611</v>
      </c>
      <c r="L58" s="6">
        <f t="shared" si="17"/>
        <v>10.278979566296266</v>
      </c>
      <c r="M58" s="2">
        <f t="shared" si="3"/>
        <v>-0.87996750232749577</v>
      </c>
    </row>
    <row r="59" spans="1:13" x14ac:dyDescent="0.25">
      <c r="A59" s="1" t="s">
        <v>39</v>
      </c>
      <c r="B59" s="5">
        <v>83685</v>
      </c>
      <c r="C59" s="5">
        <v>25314</v>
      </c>
      <c r="E59" s="11">
        <v>1278253.24203532</v>
      </c>
      <c r="F59" s="10">
        <v>11.7272015526319</v>
      </c>
      <c r="G59" s="10">
        <f t="shared" si="13"/>
        <v>-2.9068968646550992</v>
      </c>
      <c r="I59" s="5">
        <f t="shared" si="14"/>
        <v>794269.74098472425</v>
      </c>
      <c r="J59" s="2">
        <f t="shared" si="15"/>
        <v>7.2869452103663974</v>
      </c>
      <c r="K59" s="2">
        <f t="shared" si="16"/>
        <v>-1.8062619705017071</v>
      </c>
      <c r="L59" s="6">
        <f t="shared" si="17"/>
        <v>9.4911840949360595</v>
      </c>
      <c r="M59" s="2">
        <f t="shared" si="3"/>
        <v>-1.6677629736877027</v>
      </c>
    </row>
    <row r="60" spans="1:13" x14ac:dyDescent="0.25">
      <c r="A60" s="1" t="s">
        <v>40</v>
      </c>
      <c r="B60" s="5">
        <v>5288</v>
      </c>
      <c r="C60" s="5">
        <v>7393</v>
      </c>
      <c r="E60" s="11">
        <v>58878.4046868851</v>
      </c>
      <c r="F60" s="10">
        <v>4.6430411392544002</v>
      </c>
      <c r="G60" s="10">
        <f t="shared" si="13"/>
        <v>-9.9910572780325992</v>
      </c>
      <c r="I60" s="5">
        <f t="shared" si="14"/>
        <v>36585.344517322024</v>
      </c>
      <c r="J60" s="2">
        <f t="shared" si="15"/>
        <v>2.8850520083054958</v>
      </c>
      <c r="K60" s="2">
        <f t="shared" si="16"/>
        <v>-6.2081551725626092</v>
      </c>
      <c r="L60" s="6">
        <f t="shared" si="17"/>
        <v>6.9185598557719414</v>
      </c>
      <c r="M60" s="2">
        <f t="shared" si="3"/>
        <v>-4.2403872128518207</v>
      </c>
    </row>
    <row r="61" spans="1:13" x14ac:dyDescent="0.25">
      <c r="A61" s="1" t="s">
        <v>41</v>
      </c>
      <c r="B61" s="5">
        <v>7645</v>
      </c>
      <c r="C61" s="5">
        <v>947</v>
      </c>
      <c r="E61" s="11">
        <v>113686.259564369</v>
      </c>
      <c r="F61" s="10">
        <v>13.2316410107506</v>
      </c>
      <c r="G61" s="10">
        <f t="shared" si="13"/>
        <v>-1.4024574065363993</v>
      </c>
      <c r="I61" s="5">
        <f t="shared" si="14"/>
        <v>70641.366646514973</v>
      </c>
      <c r="J61" s="2">
        <f t="shared" si="15"/>
        <v>8.2217605501065023</v>
      </c>
      <c r="K61" s="2">
        <f t="shared" si="16"/>
        <v>-0.87144663076160178</v>
      </c>
      <c r="L61" s="6">
        <f t="shared" si="17"/>
        <v>9.2402049243315876</v>
      </c>
      <c r="M61" s="2">
        <f t="shared" si="3"/>
        <v>-1.9187421442921746</v>
      </c>
    </row>
    <row r="62" spans="1:13" x14ac:dyDescent="0.25">
      <c r="L62" s="6"/>
      <c r="M62" s="2"/>
    </row>
    <row r="63" spans="1:13" x14ac:dyDescent="0.25">
      <c r="A63" s="7" t="s">
        <v>80</v>
      </c>
      <c r="L63" s="6"/>
      <c r="M63" s="2"/>
    </row>
    <row r="64" spans="1:13" x14ac:dyDescent="0.25">
      <c r="A64" s="1" t="s">
        <v>42</v>
      </c>
      <c r="B64" s="5">
        <v>474059</v>
      </c>
      <c r="C64" s="5">
        <v>84572</v>
      </c>
      <c r="E64" s="11">
        <v>10914540.091350799</v>
      </c>
      <c r="F64" s="10">
        <v>19.538013628586398</v>
      </c>
      <c r="G64" s="10">
        <f t="shared" ref="G64:G72" si="18">F64-$F$3</f>
        <v>4.9039152112993989</v>
      </c>
      <c r="I64" s="5">
        <f t="shared" ref="I64:I72" si="19">CONVERT(E64,"km","mi")</f>
        <v>6781980.7892848263</v>
      </c>
      <c r="J64" s="2">
        <f t="shared" ref="J64:J72" si="20">CONVERT(F64,"km","mi")</f>
        <v>12.140358822344009</v>
      </c>
      <c r="K64" s="2">
        <f t="shared" ref="K64:K72" si="21">CONVERT(G64,"km","mi")</f>
        <v>3.0471516414759052</v>
      </c>
      <c r="L64" s="6">
        <f t="shared" ref="L64:L72" si="22">CONVERT(E64/B64,"km","mi")</f>
        <v>14.306195619711525</v>
      </c>
      <c r="M64" s="2">
        <f t="shared" si="3"/>
        <v>3.1472485510877632</v>
      </c>
    </row>
    <row r="65" spans="1:13" x14ac:dyDescent="0.25">
      <c r="A65" s="1" t="s">
        <v>43</v>
      </c>
      <c r="B65" s="5">
        <v>853090</v>
      </c>
      <c r="C65" s="5">
        <v>138245</v>
      </c>
      <c r="E65" s="11">
        <v>16455090.587067701</v>
      </c>
      <c r="F65" s="10">
        <v>16.598920230868199</v>
      </c>
      <c r="G65" s="10">
        <f t="shared" si="18"/>
        <v>1.9648218135811995</v>
      </c>
      <c r="I65" s="5">
        <f t="shared" si="19"/>
        <v>10224719.25645959</v>
      </c>
      <c r="J65" s="2">
        <f t="shared" si="20"/>
        <v>10.314090853706976</v>
      </c>
      <c r="K65" s="2">
        <f t="shared" si="21"/>
        <v>1.2208836728388708</v>
      </c>
      <c r="L65" s="6">
        <f t="shared" si="22"/>
        <v>11.985510621926865</v>
      </c>
      <c r="M65" s="2">
        <f t="shared" si="3"/>
        <v>0.82656355330310305</v>
      </c>
    </row>
    <row r="66" spans="1:13" x14ac:dyDescent="0.25">
      <c r="A66" s="1" t="s">
        <v>44</v>
      </c>
      <c r="B66" s="5">
        <v>608300</v>
      </c>
      <c r="C66" s="5">
        <v>148775</v>
      </c>
      <c r="E66" s="11">
        <v>12901146.3419958</v>
      </c>
      <c r="F66" s="10">
        <v>17.0407771251142</v>
      </c>
      <c r="G66" s="10">
        <f t="shared" si="18"/>
        <v>2.4066787078272007</v>
      </c>
      <c r="I66" s="5">
        <f t="shared" si="19"/>
        <v>8016400.6837542504</v>
      </c>
      <c r="J66" s="2">
        <f t="shared" si="20"/>
        <v>10.588647998882898</v>
      </c>
      <c r="K66" s="2">
        <f t="shared" si="21"/>
        <v>1.495440818014794</v>
      </c>
      <c r="L66" s="6">
        <f t="shared" si="22"/>
        <v>13.17836706190079</v>
      </c>
      <c r="M66" s="2">
        <f t="shared" si="3"/>
        <v>2.0194199932770278</v>
      </c>
    </row>
    <row r="67" spans="1:13" x14ac:dyDescent="0.25">
      <c r="A67" s="1" t="s">
        <v>45</v>
      </c>
      <c r="B67" s="5">
        <v>482477</v>
      </c>
      <c r="C67" s="5">
        <v>44566</v>
      </c>
      <c r="E67" s="11">
        <v>7863829.8301074198</v>
      </c>
      <c r="F67" s="10">
        <v>14.920660800176501</v>
      </c>
      <c r="G67" s="10">
        <f t="shared" si="18"/>
        <v>0.28656238288950142</v>
      </c>
      <c r="I67" s="5">
        <f t="shared" si="19"/>
        <v>4886357.3170853583</v>
      </c>
      <c r="J67" s="2">
        <f t="shared" si="20"/>
        <v>9.2712687903745259</v>
      </c>
      <c r="K67" s="2">
        <f t="shared" si="21"/>
        <v>0.17806160950642089</v>
      </c>
      <c r="L67" s="6">
        <f t="shared" si="22"/>
        <v>10.127648192733249</v>
      </c>
      <c r="M67" s="2">
        <f t="shared" si="3"/>
        <v>-1.0312988758905135</v>
      </c>
    </row>
    <row r="68" spans="1:13" x14ac:dyDescent="0.25">
      <c r="A68" s="1" t="s">
        <v>46</v>
      </c>
      <c r="B68" s="5">
        <v>185900</v>
      </c>
      <c r="C68" s="5">
        <v>157041</v>
      </c>
      <c r="E68" s="11">
        <v>3279801.1276671598</v>
      </c>
      <c r="F68" s="10">
        <v>9.5637474891225001</v>
      </c>
      <c r="G68" s="10">
        <f t="shared" si="18"/>
        <v>-5.0703509281644994</v>
      </c>
      <c r="I68" s="5">
        <f t="shared" si="19"/>
        <v>2037973.9369998956</v>
      </c>
      <c r="J68" s="2">
        <f t="shared" si="20"/>
        <v>5.9426371795728574</v>
      </c>
      <c r="K68" s="2">
        <f t="shared" si="21"/>
        <v>-3.1505700012952476</v>
      </c>
      <c r="L68" s="6">
        <f t="shared" si="22"/>
        <v>10.962743071543279</v>
      </c>
      <c r="M68" s="2">
        <f t="shared" si="3"/>
        <v>-0.19620399708048275</v>
      </c>
    </row>
    <row r="69" spans="1:13" x14ac:dyDescent="0.25">
      <c r="A69" s="1" t="s">
        <v>47</v>
      </c>
      <c r="B69" s="5">
        <v>253631</v>
      </c>
      <c r="C69" s="5">
        <v>62666</v>
      </c>
      <c r="E69" s="11">
        <v>3040443.8362155198</v>
      </c>
      <c r="F69" s="10">
        <v>9.6126230606534904</v>
      </c>
      <c r="G69" s="10">
        <f t="shared" si="18"/>
        <v>-5.0214753566335091</v>
      </c>
      <c r="I69" s="5">
        <f t="shared" si="19"/>
        <v>1889244.2114398908</v>
      </c>
      <c r="J69" s="2">
        <f t="shared" si="20"/>
        <v>5.9730070517263494</v>
      </c>
      <c r="K69" s="2">
        <f t="shared" si="21"/>
        <v>-3.1202001291417556</v>
      </c>
      <c r="L69" s="6">
        <f t="shared" si="22"/>
        <v>7.4487906109264674</v>
      </c>
      <c r="M69" s="2">
        <f t="shared" si="3"/>
        <v>-3.7101564576972947</v>
      </c>
    </row>
    <row r="70" spans="1:13" x14ac:dyDescent="0.25">
      <c r="A70" s="1" t="s">
        <v>48</v>
      </c>
      <c r="B70" s="5">
        <v>265319</v>
      </c>
      <c r="C70" s="5">
        <v>28639</v>
      </c>
      <c r="E70" s="11">
        <v>3238047.4551513498</v>
      </c>
      <c r="F70" s="10">
        <v>11.015340474324001</v>
      </c>
      <c r="G70" s="10">
        <f t="shared" si="18"/>
        <v>-3.6187579429629988</v>
      </c>
      <c r="I70" s="5">
        <f t="shared" si="19"/>
        <v>2012029.4077284595</v>
      </c>
      <c r="J70" s="2">
        <f t="shared" si="20"/>
        <v>6.844615243430864</v>
      </c>
      <c r="K70" s="2">
        <f t="shared" si="21"/>
        <v>-2.2485919374372405</v>
      </c>
      <c r="L70" s="6">
        <f t="shared" si="22"/>
        <v>7.5834350639360899</v>
      </c>
      <c r="M70" s="2">
        <f t="shared" si="3"/>
        <v>-3.5755120046876723</v>
      </c>
    </row>
    <row r="71" spans="1:13" x14ac:dyDescent="0.25">
      <c r="A71" s="1" t="s">
        <v>49</v>
      </c>
      <c r="B71" s="5">
        <v>143111</v>
      </c>
      <c r="C71" s="5">
        <v>59807</v>
      </c>
      <c r="E71" s="11">
        <v>2382488.4521544101</v>
      </c>
      <c r="F71" s="10">
        <v>11.7411390421471</v>
      </c>
      <c r="G71" s="10">
        <f t="shared" si="18"/>
        <v>-2.892959375139899</v>
      </c>
      <c r="I71" s="5">
        <f t="shared" si="19"/>
        <v>1480409.6900068664</v>
      </c>
      <c r="J71" s="2">
        <f t="shared" si="20"/>
        <v>7.2956055648432532</v>
      </c>
      <c r="K71" s="2">
        <f t="shared" si="21"/>
        <v>-1.7976016160248516</v>
      </c>
      <c r="L71" s="6">
        <f t="shared" si="22"/>
        <v>10.344485678996485</v>
      </c>
      <c r="M71" s="2">
        <f t="shared" si="3"/>
        <v>-0.81446138962727765</v>
      </c>
    </row>
    <row r="72" spans="1:13" x14ac:dyDescent="0.25">
      <c r="A72" s="1" t="s">
        <v>50</v>
      </c>
      <c r="B72" s="5">
        <v>293918</v>
      </c>
      <c r="C72" s="5">
        <v>84384</v>
      </c>
      <c r="E72" s="11">
        <v>3853671.21420789</v>
      </c>
      <c r="F72" s="10">
        <v>10.186758764711501</v>
      </c>
      <c r="G72" s="10">
        <f t="shared" si="18"/>
        <v>-4.4473396525754989</v>
      </c>
      <c r="I72" s="5">
        <f t="shared" si="19"/>
        <v>2394560.2768630511</v>
      </c>
      <c r="J72" s="2">
        <f t="shared" si="20"/>
        <v>6.3297584386628962</v>
      </c>
      <c r="K72" s="2">
        <f t="shared" si="21"/>
        <v>-2.7634487422052088</v>
      </c>
      <c r="L72" s="6">
        <f t="shared" si="22"/>
        <v>8.147035148793373</v>
      </c>
      <c r="M72" s="2">
        <f t="shared" si="3"/>
        <v>-3.0119119198303892</v>
      </c>
    </row>
    <row r="73" spans="1:13" x14ac:dyDescent="0.25">
      <c r="L73" s="6"/>
      <c r="M73" s="2"/>
    </row>
    <row r="74" spans="1:13" x14ac:dyDescent="0.25">
      <c r="A74" s="7" t="s">
        <v>81</v>
      </c>
      <c r="L74" s="6"/>
      <c r="M74" s="2"/>
    </row>
    <row r="75" spans="1:13" x14ac:dyDescent="0.25">
      <c r="A75" s="1" t="s">
        <v>51</v>
      </c>
      <c r="B75" s="5">
        <v>25792</v>
      </c>
      <c r="C75" s="5">
        <v>12919</v>
      </c>
      <c r="E75" s="11">
        <v>376774.32569038199</v>
      </c>
      <c r="F75" s="10">
        <v>9.7330042026912693</v>
      </c>
      <c r="G75" s="10">
        <f t="shared" ref="G75:G83" si="23">F75-$F$3</f>
        <v>-4.9010942145957301</v>
      </c>
      <c r="I75" s="5">
        <f t="shared" ref="I75:I83" si="24">CONVERT(E75,"km","mi")</f>
        <v>234116.71195865021</v>
      </c>
      <c r="J75" s="2">
        <f t="shared" ref="J75:J83" si="25">CONVERT(F75,"km","mi")</f>
        <v>6.0478084254772559</v>
      </c>
      <c r="K75" s="2">
        <f t="shared" ref="K75:K83" si="26">CONVERT(G75,"km","mi")</f>
        <v>-3.045398755390849</v>
      </c>
      <c r="L75" s="6">
        <f t="shared" ref="L75:L83" si="27">CONVERT(E75/B75,"km","mi")</f>
        <v>9.0771057676275682</v>
      </c>
      <c r="M75" s="2">
        <f t="shared" si="3"/>
        <v>-2.081841300996194</v>
      </c>
    </row>
    <row r="76" spans="1:13" x14ac:dyDescent="0.25">
      <c r="A76" s="1" t="s">
        <v>52</v>
      </c>
      <c r="B76" s="5">
        <v>900181</v>
      </c>
      <c r="C76" s="5">
        <v>228696</v>
      </c>
      <c r="E76" s="11">
        <v>12319961.8394133</v>
      </c>
      <c r="F76" s="10">
        <v>10.9134669582367</v>
      </c>
      <c r="G76" s="10">
        <f t="shared" si="23"/>
        <v>-3.7206314590502991</v>
      </c>
      <c r="I76" s="5">
        <f t="shared" si="24"/>
        <v>7655269.3764747009</v>
      </c>
      <c r="J76" s="2">
        <f t="shared" si="25"/>
        <v>6.7813139752822886</v>
      </c>
      <c r="K76" s="2">
        <f t="shared" si="26"/>
        <v>-2.3118932055858159</v>
      </c>
      <c r="L76" s="6">
        <f t="shared" si="27"/>
        <v>8.5041445847831714</v>
      </c>
      <c r="M76" s="2">
        <f t="shared" ref="M76:M91" si="28">L76-$L$3</f>
        <v>-2.6548024838405908</v>
      </c>
    </row>
    <row r="77" spans="1:13" x14ac:dyDescent="0.25">
      <c r="A77" s="1" t="s">
        <v>53</v>
      </c>
      <c r="B77" s="5">
        <v>2003447</v>
      </c>
      <c r="C77" s="5">
        <v>448089</v>
      </c>
      <c r="E77" s="11">
        <v>40836888.122128703</v>
      </c>
      <c r="F77" s="10">
        <v>16.6576742589661</v>
      </c>
      <c r="G77" s="10">
        <f t="shared" si="23"/>
        <v>2.0235758416791008</v>
      </c>
      <c r="I77" s="5">
        <f t="shared" si="24"/>
        <v>25374865.859709732</v>
      </c>
      <c r="J77" s="2">
        <f t="shared" si="25"/>
        <v>10.350598914194915</v>
      </c>
      <c r="K77" s="2">
        <f t="shared" si="26"/>
        <v>1.2573917333268094</v>
      </c>
      <c r="L77" s="6">
        <f t="shared" si="27"/>
        <v>12.665603761771454</v>
      </c>
      <c r="M77" s="2">
        <f t="shared" si="28"/>
        <v>1.5066566931476917</v>
      </c>
    </row>
    <row r="78" spans="1:13" x14ac:dyDescent="0.25">
      <c r="A78" s="1" t="s">
        <v>54</v>
      </c>
      <c r="B78" s="5">
        <v>15445</v>
      </c>
      <c r="C78" s="5">
        <v>1970</v>
      </c>
      <c r="E78" s="11">
        <v>177003.98909632899</v>
      </c>
      <c r="F78" s="10">
        <v>10.163881085060501</v>
      </c>
      <c r="G78" s="10">
        <f t="shared" si="23"/>
        <v>-4.4702173322264986</v>
      </c>
      <c r="I78" s="5">
        <f t="shared" si="24"/>
        <v>109985.17973555</v>
      </c>
      <c r="J78" s="2">
        <f t="shared" si="25"/>
        <v>6.3155429075825316</v>
      </c>
      <c r="K78" s="2">
        <f t="shared" si="26"/>
        <v>-2.7776642732855739</v>
      </c>
      <c r="L78" s="6">
        <f t="shared" si="27"/>
        <v>7.1210864186176757</v>
      </c>
      <c r="M78" s="2">
        <f t="shared" si="28"/>
        <v>-4.0378606500060865</v>
      </c>
    </row>
    <row r="79" spans="1:13" x14ac:dyDescent="0.25">
      <c r="A79" s="1" t="s">
        <v>55</v>
      </c>
      <c r="B79" s="5">
        <v>251667</v>
      </c>
      <c r="C79" s="5">
        <v>38821</v>
      </c>
      <c r="E79" s="11">
        <v>5420712.5007491503</v>
      </c>
      <c r="F79" s="10">
        <v>18.660710599918598</v>
      </c>
      <c r="G79" s="10">
        <f t="shared" si="23"/>
        <v>4.0266121826315988</v>
      </c>
      <c r="I79" s="5">
        <f t="shared" si="24"/>
        <v>3368274.5893663201</v>
      </c>
      <c r="J79" s="2">
        <f t="shared" si="25"/>
        <v>11.595227993467274</v>
      </c>
      <c r="K79" s="2">
        <f t="shared" si="26"/>
        <v>2.5020208125991701</v>
      </c>
      <c r="L79" s="6">
        <f t="shared" si="27"/>
        <v>13.383854813568403</v>
      </c>
      <c r="M79" s="2">
        <f t="shared" si="28"/>
        <v>2.2249077449446411</v>
      </c>
    </row>
    <row r="80" spans="1:13" x14ac:dyDescent="0.25">
      <c r="A80" s="1" t="s">
        <v>56</v>
      </c>
      <c r="B80" s="5">
        <v>209860</v>
      </c>
      <c r="C80" s="5">
        <v>44623</v>
      </c>
      <c r="E80" s="11">
        <v>2494311.77992485</v>
      </c>
      <c r="F80" s="10">
        <v>9.8014868573729999</v>
      </c>
      <c r="G80" s="10">
        <f t="shared" si="23"/>
        <v>-4.8326115599139996</v>
      </c>
      <c r="I80" s="5">
        <f t="shared" si="24"/>
        <v>1549893.4845035307</v>
      </c>
      <c r="J80" s="2">
        <f t="shared" si="25"/>
        <v>6.0903615742644206</v>
      </c>
      <c r="K80" s="2">
        <f t="shared" si="26"/>
        <v>-3.0028456066036839</v>
      </c>
      <c r="L80" s="6">
        <f t="shared" si="27"/>
        <v>7.385368743464837</v>
      </c>
      <c r="M80" s="2">
        <f t="shared" si="28"/>
        <v>-3.7735783251589252</v>
      </c>
    </row>
    <row r="81" spans="1:13" x14ac:dyDescent="0.25">
      <c r="A81" s="1" t="s">
        <v>57</v>
      </c>
      <c r="B81" s="5">
        <v>6985</v>
      </c>
      <c r="C81" s="5">
        <v>1073</v>
      </c>
      <c r="E81" s="11">
        <v>81861.903737995905</v>
      </c>
      <c r="F81" s="10">
        <v>10.159084603871401</v>
      </c>
      <c r="G81" s="10">
        <f t="shared" si="23"/>
        <v>-4.4750138134155986</v>
      </c>
      <c r="I81" s="5">
        <f t="shared" si="24"/>
        <v>50866.628724496382</v>
      </c>
      <c r="J81" s="2">
        <f t="shared" si="25"/>
        <v>6.3125625123475162</v>
      </c>
      <c r="K81" s="2">
        <f t="shared" si="26"/>
        <v>-2.7806446685205888</v>
      </c>
      <c r="L81" s="6">
        <f t="shared" si="27"/>
        <v>7.2822661022901052</v>
      </c>
      <c r="M81" s="2">
        <f t="shared" si="28"/>
        <v>-3.876680966333657</v>
      </c>
    </row>
    <row r="82" spans="1:13" x14ac:dyDescent="0.25">
      <c r="A82" s="1" t="s">
        <v>58</v>
      </c>
      <c r="B82" s="5">
        <v>135016</v>
      </c>
      <c r="C82" s="5">
        <v>26475</v>
      </c>
      <c r="E82" s="11">
        <v>1959667.77054982</v>
      </c>
      <c r="F82" s="10">
        <v>12.134842006983799</v>
      </c>
      <c r="G82" s="10">
        <f t="shared" si="23"/>
        <v>-2.4992564103032002</v>
      </c>
      <c r="I82" s="5">
        <f t="shared" si="24"/>
        <v>1217681.09897562</v>
      </c>
      <c r="J82" s="2">
        <f t="shared" si="25"/>
        <v>7.540241245491206</v>
      </c>
      <c r="K82" s="2">
        <f t="shared" si="26"/>
        <v>-1.5529659353768992</v>
      </c>
      <c r="L82" s="6">
        <f t="shared" si="27"/>
        <v>9.0187910986521587</v>
      </c>
      <c r="M82" s="2">
        <f t="shared" si="28"/>
        <v>-2.1401559699716035</v>
      </c>
    </row>
    <row r="83" spans="1:13" x14ac:dyDescent="0.25">
      <c r="A83" s="1" t="s">
        <v>59</v>
      </c>
      <c r="B83" s="5">
        <v>11412</v>
      </c>
      <c r="C83" s="5">
        <v>6029</v>
      </c>
      <c r="E83" s="11">
        <v>261876.704627509</v>
      </c>
      <c r="F83" s="10">
        <v>15.015005138897401</v>
      </c>
      <c r="G83" s="10">
        <f t="shared" si="23"/>
        <v>0.38090672161040118</v>
      </c>
      <c r="I83" s="5">
        <f t="shared" si="24"/>
        <v>162722.64017357942</v>
      </c>
      <c r="J83" s="2">
        <f t="shared" si="25"/>
        <v>9.3298916446063735</v>
      </c>
      <c r="K83" s="2">
        <f t="shared" si="26"/>
        <v>0.23668446373826924</v>
      </c>
      <c r="L83" s="6">
        <f t="shared" si="27"/>
        <v>14.25890642951099</v>
      </c>
      <c r="M83" s="2">
        <f t="shared" si="28"/>
        <v>3.0999593608872278</v>
      </c>
    </row>
    <row r="84" spans="1:13" x14ac:dyDescent="0.25">
      <c r="L84" s="6"/>
      <c r="M84" s="2"/>
    </row>
    <row r="85" spans="1:13" x14ac:dyDescent="0.25">
      <c r="A85" s="7" t="s">
        <v>82</v>
      </c>
      <c r="L85" s="6"/>
      <c r="M85" s="2"/>
    </row>
    <row r="86" spans="1:13" x14ac:dyDescent="0.25">
      <c r="A86" s="1" t="s">
        <v>6</v>
      </c>
      <c r="B86" s="5">
        <v>2285402</v>
      </c>
      <c r="C86" s="5">
        <v>428964</v>
      </c>
      <c r="E86" s="11">
        <v>49554649.757376999</v>
      </c>
      <c r="F86" s="10">
        <v>18.256436220236001</v>
      </c>
      <c r="G86" s="10">
        <f>F86-$F$3</f>
        <v>3.6223378029490014</v>
      </c>
      <c r="I86" s="5">
        <f t="shared" ref="I86:K89" si="29">CONVERT(E86,"km","mi")</f>
        <v>30791831.800644856</v>
      </c>
      <c r="J86" s="2">
        <f t="shared" si="29"/>
        <v>11.344023540172889</v>
      </c>
      <c r="K86" s="2">
        <f t="shared" si="29"/>
        <v>2.2508163593047859</v>
      </c>
      <c r="L86" s="6">
        <f>CONVERT(E86/B86,"km","mi")</f>
        <v>13.473267197913039</v>
      </c>
      <c r="M86" s="2">
        <f t="shared" si="28"/>
        <v>2.3143201292892766</v>
      </c>
    </row>
    <row r="87" spans="1:13" x14ac:dyDescent="0.25">
      <c r="A87" s="1" t="s">
        <v>7</v>
      </c>
      <c r="B87" s="5">
        <v>362695</v>
      </c>
      <c r="C87" s="5">
        <v>149521</v>
      </c>
      <c r="E87" s="11">
        <v>4100775.1607033899</v>
      </c>
      <c r="F87" s="10">
        <v>8.0059489760245395</v>
      </c>
      <c r="G87" s="10">
        <f>F87-$F$3</f>
        <v>-6.62814944126246</v>
      </c>
      <c r="I87" s="5">
        <f t="shared" si="29"/>
        <v>2548103.5507035102</v>
      </c>
      <c r="J87" s="2">
        <f t="shared" si="29"/>
        <v>4.9746660602236306</v>
      </c>
      <c r="K87" s="2">
        <f t="shared" si="29"/>
        <v>-4.1185411206444735</v>
      </c>
      <c r="L87" s="6">
        <f>CONVERT(E87/B87,"km","mi")</f>
        <v>7.0254719549580509</v>
      </c>
      <c r="M87" s="2">
        <f t="shared" si="28"/>
        <v>-4.1334751136657113</v>
      </c>
    </row>
    <row r="88" spans="1:13" x14ac:dyDescent="0.25">
      <c r="A88" s="1" t="s">
        <v>60</v>
      </c>
      <c r="B88" s="5">
        <v>57356</v>
      </c>
      <c r="C88" s="5">
        <v>19796</v>
      </c>
      <c r="E88" s="11">
        <v>574068.23745568097</v>
      </c>
      <c r="F88" s="10">
        <v>7.44074343446289</v>
      </c>
      <c r="G88" s="10">
        <f>F88-$F$3</f>
        <v>-7.1933549828241095</v>
      </c>
      <c r="I88" s="5">
        <f t="shared" si="29"/>
        <v>356709.46513342141</v>
      </c>
      <c r="J88" s="2">
        <f t="shared" si="29"/>
        <v>4.6234636190043217</v>
      </c>
      <c r="K88" s="2">
        <f t="shared" si="29"/>
        <v>-4.4697435618637842</v>
      </c>
      <c r="L88" s="6">
        <f>CONVERT(E88/B88,"km","mi")</f>
        <v>6.219217956855803</v>
      </c>
      <c r="M88" s="2">
        <f t="shared" si="28"/>
        <v>-4.9397291117679591</v>
      </c>
    </row>
    <row r="89" spans="1:13" x14ac:dyDescent="0.25">
      <c r="A89" s="1" t="s">
        <v>70</v>
      </c>
      <c r="B89" s="5">
        <v>854352</v>
      </c>
      <c r="C89" s="5">
        <v>210414</v>
      </c>
      <c r="E89" s="11">
        <v>9699565.7803820204</v>
      </c>
      <c r="F89" s="10">
        <v>9.1095750431381308</v>
      </c>
      <c r="G89" s="10">
        <f>F89-$F$3</f>
        <v>-5.5245233741488686</v>
      </c>
      <c r="I89" s="5">
        <f t="shared" si="29"/>
        <v>6027030.7531404225</v>
      </c>
      <c r="J89" s="2">
        <f t="shared" si="29"/>
        <v>5.6604275053302038</v>
      </c>
      <c r="K89" s="2">
        <f t="shared" si="29"/>
        <v>-3.4327796755379016</v>
      </c>
      <c r="L89" s="6">
        <f>CONVERT(E89/B89,"km","mi")</f>
        <v>7.054505348077166</v>
      </c>
      <c r="M89" s="2">
        <f t="shared" si="28"/>
        <v>-4.1044417205465962</v>
      </c>
    </row>
    <row r="91" spans="1:13" x14ac:dyDescent="0.25">
      <c r="B91" s="5">
        <f>B87+B88+B89</f>
        <v>1274403</v>
      </c>
      <c r="C91" s="5">
        <f t="shared" ref="C91:E91" si="30">C87+C88+C89</f>
        <v>379731</v>
      </c>
      <c r="E91" s="11">
        <f t="shared" si="30"/>
        <v>14374409.17854109</v>
      </c>
      <c r="F91" s="10">
        <f>E91/(B91+C91)</f>
        <v>8.6899907616560021</v>
      </c>
      <c r="G91" s="10">
        <f>F91-$F$3</f>
        <v>-5.9441076556309973</v>
      </c>
      <c r="I91" s="5">
        <f>CONVERT(E91,"km","mi")</f>
        <v>8931843.7689773533</v>
      </c>
      <c r="J91" s="2">
        <f>CONVERT(F91,"km","mi")</f>
        <v>5.3997099201016079</v>
      </c>
      <c r="K91" s="2">
        <f>CONVERT(G91,"km","mi")</f>
        <v>-3.6934972607664971</v>
      </c>
      <c r="L91" s="6">
        <f>CONVERT(E91/B91,"km","mi")</f>
        <v>7.0086493589369709</v>
      </c>
      <c r="M91" s="2">
        <f t="shared" si="28"/>
        <v>-4.1502977096867912</v>
      </c>
    </row>
    <row r="92" spans="1:13" x14ac:dyDescent="0.25">
      <c r="L92" s="6"/>
      <c r="M92" s="2"/>
    </row>
  </sheetData>
  <mergeCells count="3">
    <mergeCell ref="I1:M1"/>
    <mergeCell ref="B1:C1"/>
    <mergeCell ref="E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average distances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Tonkiss</dc:creator>
  <cp:lastModifiedBy>Wil Tonkiss</cp:lastModifiedBy>
  <dcterms:created xsi:type="dcterms:W3CDTF">2015-06-10T10:17:44Z</dcterms:created>
  <dcterms:modified xsi:type="dcterms:W3CDTF">2015-07-13T09:15:22Z</dcterms:modified>
</cp:coreProperties>
</file>