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19440" windowHeight="11385"/>
  </bookViews>
  <sheets>
    <sheet name="Metadata" sheetId="17" r:id="rId1"/>
    <sheet name="Sex" sheetId="1" r:id="rId2"/>
    <sheet name="Age" sheetId="15" r:id="rId3"/>
    <sheet name="Hours Workled" sheetId="16" r:id="rId4"/>
    <sheet name="NS SEC" sheetId="4" r:id="rId5"/>
    <sheet name="Occupation" sheetId="5" r:id="rId6"/>
    <sheet name="Industry" sheetId="14" r:id="rId7"/>
    <sheet name="Ethnicity" sheetId="6" r:id="rId8"/>
    <sheet name="Ethnicity weighted" sheetId="9" r:id="rId9"/>
    <sheet name="CoB" sheetId="7" r:id="rId10"/>
    <sheet name="CoB weighted" sheetId="13" r:id="rId11"/>
  </sheets>
  <calcPr calcId="145621"/>
</workbook>
</file>

<file path=xl/calcChain.xml><?xml version="1.0" encoding="utf-8"?>
<calcChain xmlns="http://schemas.openxmlformats.org/spreadsheetml/2006/main">
  <c r="B4" i="1" l="1"/>
  <c r="B5" i="1"/>
  <c r="B3" i="1"/>
  <c r="B24" i="6"/>
  <c r="B23" i="6"/>
  <c r="F2" i="14"/>
  <c r="G2" i="14"/>
  <c r="H2" i="14"/>
  <c r="F3" i="14"/>
  <c r="G3" i="14"/>
  <c r="H3" i="14"/>
  <c r="F4" i="14"/>
  <c r="G4" i="14"/>
  <c r="H4" i="14"/>
  <c r="F5" i="14"/>
  <c r="G5" i="14"/>
  <c r="H5" i="14"/>
  <c r="F6" i="14"/>
  <c r="G6" i="14"/>
  <c r="H6" i="14"/>
  <c r="F7" i="14"/>
  <c r="G7" i="14"/>
  <c r="H7" i="14"/>
  <c r="J26" i="14"/>
  <c r="K26" i="14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J3" i="5"/>
  <c r="I3" i="5"/>
  <c r="F11" i="5"/>
  <c r="G11" i="5"/>
  <c r="G4" i="5"/>
  <c r="G5" i="5"/>
  <c r="G6" i="5"/>
  <c r="G7" i="5"/>
  <c r="G8" i="5"/>
  <c r="G9" i="5"/>
  <c r="G10" i="5"/>
  <c r="G3" i="5"/>
  <c r="F4" i="5"/>
  <c r="F5" i="5"/>
  <c r="F6" i="5"/>
  <c r="F7" i="5"/>
  <c r="F8" i="5"/>
  <c r="F9" i="5"/>
  <c r="F10" i="5"/>
  <c r="F3" i="5"/>
  <c r="F3" i="4"/>
  <c r="F7" i="15" l="1"/>
  <c r="G9" i="15"/>
  <c r="D7" i="15"/>
  <c r="F9" i="15"/>
  <c r="C9" i="15" l="1"/>
  <c r="E7" i="15"/>
  <c r="H7" i="15"/>
  <c r="G7" i="15"/>
  <c r="C7" i="15"/>
  <c r="H8" i="15"/>
  <c r="D8" i="15"/>
  <c r="G8" i="15"/>
  <c r="C8" i="15"/>
  <c r="E9" i="15"/>
  <c r="F8" i="15"/>
  <c r="H9" i="15"/>
  <c r="D9" i="15"/>
  <c r="D26" i="14"/>
  <c r="C26" i="14"/>
  <c r="B26" i="14"/>
  <c r="E8" i="15" l="1"/>
  <c r="O6" i="13"/>
  <c r="N6" i="13"/>
  <c r="M6" i="13"/>
  <c r="P5" i="13"/>
  <c r="P6" i="13"/>
  <c r="M4" i="13"/>
  <c r="P4" i="13"/>
  <c r="O4" i="13"/>
  <c r="N4" i="13"/>
  <c r="Q6" i="9"/>
  <c r="Q4" i="9"/>
  <c r="Q5" i="9"/>
  <c r="R4" i="9"/>
  <c r="M5" i="13" l="1"/>
  <c r="N5" i="13"/>
  <c r="O5" i="13"/>
  <c r="U6" i="9" l="1"/>
  <c r="V6" i="9"/>
  <c r="T4" i="9"/>
  <c r="W4" i="9"/>
  <c r="S4" i="9"/>
  <c r="U4" i="9" l="1"/>
  <c r="U5" i="9"/>
  <c r="V5" i="9"/>
  <c r="V4" i="9"/>
  <c r="T5" i="9"/>
  <c r="T6" i="9"/>
  <c r="W6" i="9"/>
  <c r="R5" i="9"/>
  <c r="R6" i="9"/>
  <c r="S6" i="9"/>
  <c r="S5" i="9" l="1"/>
  <c r="W5" i="9"/>
  <c r="D11" i="7"/>
  <c r="E11" i="7"/>
  <c r="F11" i="7"/>
  <c r="E10" i="7"/>
  <c r="F10" i="7"/>
  <c r="D10" i="7"/>
  <c r="C8" i="7"/>
  <c r="D8" i="7"/>
  <c r="E8" i="7"/>
  <c r="F8" i="7"/>
  <c r="D7" i="7"/>
  <c r="E7" i="7"/>
  <c r="F7" i="7"/>
  <c r="C7" i="7"/>
  <c r="F3" i="6"/>
  <c r="G3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G2" i="6"/>
  <c r="F2" i="6"/>
  <c r="F24" i="6"/>
  <c r="G24" i="6"/>
  <c r="F25" i="6"/>
  <c r="G25" i="6"/>
  <c r="F26" i="6"/>
  <c r="G26" i="6"/>
  <c r="F27" i="6"/>
  <c r="G27" i="6"/>
  <c r="F28" i="6"/>
  <c r="G28" i="6"/>
  <c r="G23" i="6"/>
  <c r="F23" i="6"/>
  <c r="D23" i="6"/>
  <c r="D24" i="6"/>
  <c r="D25" i="6"/>
  <c r="D26" i="6"/>
  <c r="D27" i="6"/>
  <c r="D28" i="6"/>
  <c r="C23" i="6"/>
  <c r="C24" i="6"/>
  <c r="C25" i="6"/>
  <c r="C26" i="6"/>
  <c r="C27" i="6"/>
  <c r="C28" i="6"/>
  <c r="B28" i="6"/>
  <c r="B27" i="6"/>
  <c r="B26" i="6"/>
  <c r="B25" i="6"/>
  <c r="I4" i="4" l="1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J3" i="4"/>
  <c r="I3" i="4"/>
  <c r="G4" i="4"/>
  <c r="G5" i="4"/>
  <c r="G6" i="4"/>
  <c r="G7" i="4"/>
  <c r="G8" i="4"/>
  <c r="G9" i="4"/>
  <c r="G10" i="4"/>
  <c r="G11" i="4"/>
  <c r="G12" i="4"/>
  <c r="G13" i="4"/>
  <c r="G14" i="4"/>
  <c r="G15" i="4"/>
  <c r="G3" i="4"/>
  <c r="F4" i="4"/>
  <c r="F5" i="4"/>
  <c r="F6" i="4"/>
  <c r="F7" i="4"/>
  <c r="F8" i="4"/>
  <c r="F9" i="4"/>
  <c r="F10" i="4"/>
  <c r="F11" i="4"/>
  <c r="F12" i="4"/>
  <c r="F13" i="4"/>
  <c r="F14" i="4"/>
  <c r="F15" i="4"/>
  <c r="B10" i="1" l="1"/>
  <c r="C9" i="1" l="1"/>
  <c r="C10" i="1"/>
  <c r="B9" i="1"/>
</calcChain>
</file>

<file path=xl/sharedStrings.xml><?xml version="1.0" encoding="utf-8"?>
<sst xmlns="http://schemas.openxmlformats.org/spreadsheetml/2006/main" count="212" uniqueCount="119">
  <si>
    <t>Male</t>
  </si>
  <si>
    <t>Female</t>
  </si>
  <si>
    <t>Manufacturing</t>
  </si>
  <si>
    <t>Construction</t>
  </si>
  <si>
    <t>Education</t>
  </si>
  <si>
    <t>Arab</t>
  </si>
  <si>
    <t>UK</t>
  </si>
  <si>
    <t>EU</t>
  </si>
  <si>
    <t>Total</t>
  </si>
  <si>
    <t>Commuters</t>
  </si>
  <si>
    <t>Londoners</t>
  </si>
  <si>
    <t>Full-time</t>
  </si>
  <si>
    <t>Employers in small organisations</t>
  </si>
  <si>
    <t>Own account workers</t>
  </si>
  <si>
    <t>Full time students</t>
  </si>
  <si>
    <t xml:space="preserve">Higher professional </t>
  </si>
  <si>
    <t xml:space="preserve">Lower professional &amp; higher technical </t>
  </si>
  <si>
    <t xml:space="preserve">Lower managerial &amp; administrative </t>
  </si>
  <si>
    <t xml:space="preserve">Higher supervisory </t>
  </si>
  <si>
    <t xml:space="preserve">Intermediate </t>
  </si>
  <si>
    <t xml:space="preserve">Lower supervisory </t>
  </si>
  <si>
    <t xml:space="preserve">Lower technical </t>
  </si>
  <si>
    <t xml:space="preserve">Semi routine </t>
  </si>
  <si>
    <t xml:space="preserve">Routine </t>
  </si>
  <si>
    <t xml:space="preserve">Higher managerial &amp; administrative </t>
  </si>
  <si>
    <t>White British</t>
  </si>
  <si>
    <t>White Other</t>
  </si>
  <si>
    <t>Mixed/Multiple</t>
  </si>
  <si>
    <t>Asian</t>
  </si>
  <si>
    <t>Black</t>
  </si>
  <si>
    <t>Other</t>
  </si>
  <si>
    <t>Europe 
(not EU)</t>
  </si>
  <si>
    <t>Mixed Ethnicity</t>
  </si>
  <si>
    <t>Ethnic Group</t>
  </si>
  <si>
    <t>All Resident workers</t>
  </si>
  <si>
    <t>All residents</t>
  </si>
  <si>
    <t>Weighted</t>
  </si>
  <si>
    <t>Europe (not EU)</t>
  </si>
  <si>
    <t>Lives in London</t>
  </si>
  <si>
    <t>Lives elsewhere in E&amp;W</t>
  </si>
  <si>
    <t>Wholesale &amp; retail &amp; repair of motor vehicles</t>
  </si>
  <si>
    <t>Transport &amp; storage</t>
  </si>
  <si>
    <t>Accomm. &amp; food services</t>
  </si>
  <si>
    <t>Finance &amp; Insurance</t>
  </si>
  <si>
    <t>Real estate</t>
  </si>
  <si>
    <t>Scientific &amp; technical</t>
  </si>
  <si>
    <t>Admin &amp; support services</t>
  </si>
  <si>
    <t>Public admin, defence &amp; social security</t>
  </si>
  <si>
    <t>Human health &amp; social work</t>
  </si>
  <si>
    <t>Arts &amp; recreation</t>
  </si>
  <si>
    <t>Other services</t>
  </si>
  <si>
    <t>All Other</t>
  </si>
  <si>
    <t>Information &amp; communication</t>
  </si>
  <si>
    <t>Footnote:</t>
  </si>
  <si>
    <t>All Other' includes industries where less than 1% of the population were employed</t>
  </si>
  <si>
    <t>Lives outside London</t>
  </si>
  <si>
    <t>Managers directors &amp; senior officials</t>
  </si>
  <si>
    <t>Professional occupations</t>
  </si>
  <si>
    <t>Skilled trades occupations</t>
  </si>
  <si>
    <t>Elementary occupations</t>
  </si>
  <si>
    <t>Associate professional &amp; technical occupations</t>
  </si>
  <si>
    <t>Administrative &amp; secretarial occupations</t>
  </si>
  <si>
    <t>Caring leisure &amp; other service occupations</t>
  </si>
  <si>
    <t>Sales &amp; customer service occupations</t>
  </si>
  <si>
    <t>Process plant &amp; machine operatives</t>
  </si>
  <si>
    <t>Europe
(not EU)</t>
  </si>
  <si>
    <t>16-24</t>
  </si>
  <si>
    <t>25-34</t>
  </si>
  <si>
    <t>35-49</t>
  </si>
  <si>
    <t>50-64</t>
  </si>
  <si>
    <t>65-74</t>
  </si>
  <si>
    <t>75+</t>
  </si>
  <si>
    <t>% of Total</t>
  </si>
  <si>
    <t>Place of reidence</t>
  </si>
  <si>
    <t>Agriculture forestry and fishing</t>
  </si>
  <si>
    <t>Mining and quarrying</t>
  </si>
  <si>
    <t>Electricity gas steam and air conditioning supply</t>
  </si>
  <si>
    <t>Activities of household</t>
  </si>
  <si>
    <t>Activities of extraterritorial organisations</t>
  </si>
  <si>
    <t>Water supply sewerage waste management and remediation activities</t>
  </si>
  <si>
    <t>White Irish</t>
  </si>
  <si>
    <t>White GIT</t>
  </si>
  <si>
    <t>White Other White</t>
  </si>
  <si>
    <t>Mixed White Black Caribbean</t>
  </si>
  <si>
    <t>Mixed White Black African</t>
  </si>
  <si>
    <t>Mixed White Asian</t>
  </si>
  <si>
    <t>Mixed Other Mixed</t>
  </si>
  <si>
    <t>Asian Indian</t>
  </si>
  <si>
    <t>Asian Pakistani</t>
  </si>
  <si>
    <t>Asian Bangladeshi</t>
  </si>
  <si>
    <t>Asian Chinese</t>
  </si>
  <si>
    <t>Asian Other Asian</t>
  </si>
  <si>
    <t>Black African</t>
  </si>
  <si>
    <t>Black Caribbean</t>
  </si>
  <si>
    <t>Black Other Black</t>
  </si>
  <si>
    <t>Other Ethnic Group</t>
  </si>
  <si>
    <t>FT not student</t>
  </si>
  <si>
    <t>FT student</t>
  </si>
  <si>
    <t>PT not student</t>
  </si>
  <si>
    <t>PT student</t>
  </si>
  <si>
    <t>Charactersitics of Commuters</t>
  </si>
  <si>
    <t>Data in this workbook and the associated report are derived from 2011 census safeguarded SWS tables</t>
  </si>
  <si>
    <t>Under the safeguarded licenec only registered approved users may access and view datasets</t>
  </si>
  <si>
    <t>In order for data to be made publically available small counts must be obscured</t>
  </si>
  <si>
    <t>All data in this workbook and the associated report have been aggregated to at least regional level</t>
  </si>
  <si>
    <t>As such none of the counts contained herein contravene disclosure control rules</t>
  </si>
  <si>
    <t>Note on disclosure and Safeguarded data</t>
  </si>
  <si>
    <t>Geography:</t>
  </si>
  <si>
    <t>Data Release:</t>
  </si>
  <si>
    <t>Copyright:</t>
  </si>
  <si>
    <t>If you have any queries please contact:</t>
  </si>
  <si>
    <t>census@london.gov.uk</t>
  </si>
  <si>
    <t>2011 Census: Origin-Destination</t>
  </si>
  <si>
    <t>Adapted from data from the Office for National Statistics licenced under the the Open Government Licence v.3.0</t>
  </si>
  <si>
    <t>Population:</t>
  </si>
  <si>
    <t>All data in this workbook are for employed usual residents (aged 16+) whose job is located in London</t>
  </si>
  <si>
    <t>All data in this workbook are for the UK</t>
  </si>
  <si>
    <t>Part-time</t>
  </si>
  <si>
    <t>This workbook contains the data and figures from CIS Briefing CIS2015-03: Characteristics of Commuters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</si>
</sst>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</font>
    <font>
      <sz val="10"/>
      <name val="arial"/>
    </font>
    <font>
      <b/>
      <sz val="10"/>
      <name val="arial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theme="1"/>
      <name val="Foundry Form Sans"/>
    </font>
    <font>
      <b/>
      <sz val="11"/>
      <color theme="1"/>
      <name val="Foundry Form Sans"/>
    </font>
    <font>
      <u/>
      <sz val="11"/>
      <color theme="10"/>
      <name val="Calibri"/>
      <family val="2"/>
    </font>
    <font>
      <b/>
      <sz val="16"/>
      <color theme="1"/>
      <name val="Foundry Form Sans"/>
    </font>
    <font>
      <b/>
      <sz val="14"/>
      <color theme="1"/>
      <name val="Foundry Form Sans"/>
    </font>
    <font>
      <u/>
      <sz val="11"/>
      <color theme="10"/>
      <name val="Foundry Form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9" fillId="0" borderId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6" fillId="0" borderId="0"/>
    <xf numFmtId="9" fontId="23" fillId="0" borderId="0" applyFont="0" applyFill="0" applyBorder="0" applyAlignment="0" applyProtection="0"/>
    <xf numFmtId="0" fontId="24" fillId="0" borderId="0">
      <alignment horizontal="left"/>
    </xf>
    <xf numFmtId="0" fontId="25" fillId="0" borderId="0">
      <alignment horizontal="left"/>
    </xf>
    <xf numFmtId="0" fontId="25" fillId="0" borderId="0">
      <alignment horizontal="center" vertical="center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49" fontId="0" fillId="33" borderId="0" xfId="0" applyNumberFormat="1" applyFill="1"/>
    <xf numFmtId="1" fontId="0" fillId="33" borderId="0" xfId="0" applyNumberFormat="1" applyFill="1"/>
    <xf numFmtId="165" fontId="0" fillId="33" borderId="0" xfId="0" applyNumberFormat="1" applyFill="1"/>
    <xf numFmtId="49" fontId="0" fillId="33" borderId="0" xfId="0" applyNumberFormat="1" applyFill="1" applyAlignment="1">
      <alignment wrapText="1"/>
    </xf>
    <xf numFmtId="9" fontId="0" fillId="33" borderId="0" xfId="1" applyFont="1" applyFill="1"/>
    <xf numFmtId="164" fontId="0" fillId="33" borderId="0" xfId="0" applyNumberFormat="1" applyFill="1"/>
    <xf numFmtId="49" fontId="16" fillId="33" borderId="0" xfId="0" applyNumberFormat="1" applyFont="1" applyFill="1" applyAlignment="1">
      <alignment horizontal="right"/>
    </xf>
    <xf numFmtId="49" fontId="0" fillId="33" borderId="10" xfId="0" applyNumberFormat="1" applyFill="1" applyBorder="1"/>
    <xf numFmtId="1" fontId="16" fillId="33" borderId="10" xfId="0" applyNumberFormat="1" applyFont="1" applyFill="1" applyBorder="1" applyAlignment="1">
      <alignment horizontal="right"/>
    </xf>
    <xf numFmtId="49" fontId="16" fillId="33" borderId="10" xfId="0" applyNumberFormat="1" applyFont="1" applyFill="1" applyBorder="1" applyAlignment="1">
      <alignment horizontal="right"/>
    </xf>
    <xf numFmtId="165" fontId="0" fillId="33" borderId="0" xfId="47" applyNumberFormat="1" applyFont="1" applyFill="1"/>
    <xf numFmtId="165" fontId="16" fillId="33" borderId="0" xfId="0" applyNumberFormat="1" applyFont="1" applyFill="1"/>
    <xf numFmtId="49" fontId="16" fillId="33" borderId="0" xfId="0" applyNumberFormat="1" applyFont="1" applyFill="1"/>
    <xf numFmtId="49" fontId="16" fillId="33" borderId="10" xfId="0" applyNumberFormat="1" applyFont="1" applyFill="1" applyBorder="1"/>
    <xf numFmtId="2" fontId="0" fillId="33" borderId="0" xfId="0" applyNumberFormat="1" applyFill="1"/>
    <xf numFmtId="167" fontId="0" fillId="33" borderId="0" xfId="1" applyNumberFormat="1" applyFont="1" applyFill="1"/>
    <xf numFmtId="9" fontId="0" fillId="33" borderId="0" xfId="1" applyNumberFormat="1" applyFont="1" applyFill="1"/>
    <xf numFmtId="165" fontId="0" fillId="33" borderId="0" xfId="0" quotePrefix="1" applyNumberFormat="1" applyFill="1"/>
    <xf numFmtId="2" fontId="16" fillId="33" borderId="0" xfId="0" applyNumberFormat="1" applyFont="1" applyFill="1" applyAlignment="1">
      <alignment horizontal="right"/>
    </xf>
    <xf numFmtId="166" fontId="0" fillId="33" borderId="0" xfId="0" applyNumberFormat="1" applyFill="1"/>
    <xf numFmtId="1" fontId="16" fillId="33" borderId="0" xfId="0" applyNumberFormat="1" applyFont="1" applyFill="1"/>
    <xf numFmtId="0" fontId="16" fillId="33" borderId="0" xfId="0" applyFont="1" applyFill="1"/>
    <xf numFmtId="0" fontId="16" fillId="33" borderId="0" xfId="0" applyFont="1" applyFill="1" applyAlignment="1">
      <alignment wrapText="1"/>
    </xf>
    <xf numFmtId="0" fontId="0" fillId="33" borderId="0" xfId="0" applyFill="1"/>
    <xf numFmtId="0" fontId="16" fillId="33" borderId="0" xfId="0" applyFont="1" applyFill="1" applyAlignment="1">
      <alignment horizontal="right" wrapText="1"/>
    </xf>
    <xf numFmtId="0" fontId="0" fillId="33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0" fillId="33" borderId="10" xfId="0" applyFill="1" applyBorder="1"/>
    <xf numFmtId="0" fontId="0" fillId="33" borderId="10" xfId="0" applyFill="1" applyBorder="1" applyAlignment="1">
      <alignment horizontal="right" wrapText="1"/>
    </xf>
    <xf numFmtId="0" fontId="0" fillId="33" borderId="10" xfId="0" applyFill="1" applyBorder="1" applyAlignment="1">
      <alignment horizontal="right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right" wrapText="1"/>
    </xf>
    <xf numFmtId="0" fontId="16" fillId="33" borderId="10" xfId="0" applyFont="1" applyFill="1" applyBorder="1" applyAlignment="1">
      <alignment horizontal="right"/>
    </xf>
    <xf numFmtId="0" fontId="21" fillId="33" borderId="0" xfId="0" applyFont="1" applyFill="1"/>
    <xf numFmtId="17" fontId="27" fillId="33" borderId="0" xfId="0" applyNumberFormat="1" applyFont="1" applyFill="1" applyAlignment="1">
      <alignment horizontal="left"/>
    </xf>
    <xf numFmtId="0" fontId="0" fillId="0" borderId="0" xfId="0"/>
    <xf numFmtId="0" fontId="27" fillId="33" borderId="0" xfId="0" applyFont="1" applyFill="1"/>
    <xf numFmtId="0" fontId="32" fillId="33" borderId="0" xfId="69" applyFont="1" applyFill="1" applyAlignment="1" applyProtection="1"/>
    <xf numFmtId="0" fontId="29" fillId="33" borderId="0" xfId="69" applyFill="1" applyAlignment="1" applyProtection="1"/>
    <xf numFmtId="0" fontId="28" fillId="33" borderId="0" xfId="0" applyFont="1" applyFill="1"/>
    <xf numFmtId="0" fontId="0" fillId="33" borderId="0" xfId="0" applyFill="1"/>
    <xf numFmtId="0" fontId="30" fillId="33" borderId="0" xfId="0" applyFont="1" applyFill="1"/>
    <xf numFmtId="0" fontId="31" fillId="33" borderId="0" xfId="0" applyFont="1" applyFill="1"/>
    <xf numFmtId="0" fontId="29" fillId="33" borderId="0" xfId="69" applyFill="1" applyAlignment="1" applyProtection="1"/>
    <xf numFmtId="0" fontId="16" fillId="33" borderId="0" xfId="0" applyFont="1" applyFill="1"/>
    <xf numFmtId="165" fontId="0" fillId="33" borderId="0" xfId="0" applyNumberFormat="1" applyFill="1" applyAlignment="1">
      <alignment horizontal="center"/>
    </xf>
    <xf numFmtId="9" fontId="0" fillId="33" borderId="0" xfId="1" applyFont="1" applyFill="1" applyAlignment="1">
      <alignment horizontal="center"/>
    </xf>
    <xf numFmtId="165" fontId="16" fillId="33" borderId="0" xfId="0" applyNumberFormat="1" applyFont="1" applyFill="1" applyAlignment="1">
      <alignment horizontal="center"/>
    </xf>
    <xf numFmtId="9" fontId="16" fillId="33" borderId="0" xfId="1" applyFont="1" applyFill="1" applyAlignment="1">
      <alignment horizontal="center"/>
    </xf>
    <xf numFmtId="0" fontId="16" fillId="33" borderId="0" xfId="0" applyFont="1" applyFill="1" applyAlignment="1">
      <alignment horizontal="center"/>
    </xf>
  </cellXfs>
  <cellStyles count="7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7" builtinId="3"/>
    <cellStyle name="Comma 2" xfId="65"/>
    <cellStyle name="Comma 3" xfId="66"/>
    <cellStyle name="Data_Total" xfId="49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s" xfId="45"/>
    <cellStyle name="Headings 2" xfId="57"/>
    <cellStyle name="Headings 3" xfId="50"/>
    <cellStyle name="Hyperlink" xfId="69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8"/>
    <cellStyle name="Normal 2 2" xfId="59"/>
    <cellStyle name="Normal 3" xfId="55"/>
    <cellStyle name="Normal 3 2" xfId="60"/>
    <cellStyle name="Note" xfId="16" builtinId="10" customBuiltin="1"/>
    <cellStyle name="Output" xfId="11" builtinId="21" customBuiltin="1"/>
    <cellStyle name="Percent" xfId="1" builtinId="5"/>
    <cellStyle name="Percent 2" xfId="51"/>
    <cellStyle name="Percent 3" xfId="61"/>
    <cellStyle name="Percent 4" xfId="67"/>
    <cellStyle name="Percent 5" xfId="68"/>
    <cellStyle name="Row_CategoryHeadings" xfId="52"/>
    <cellStyle name="Source" xfId="44"/>
    <cellStyle name="Source 2" xfId="58"/>
    <cellStyle name="Source 3" xfId="53"/>
    <cellStyle name="Style1" xfId="62"/>
    <cellStyle name="Style2" xfId="63"/>
    <cellStyle name="Style3" xfId="64"/>
    <cellStyle name="Table_Name" xfId="43"/>
    <cellStyle name="Title" xfId="2" builtinId="15" customBuiltin="1"/>
    <cellStyle name="Total" xfId="18" builtinId="25" customBuiltin="1"/>
    <cellStyle name="Warning Text" xfId="15" builtinId="11" customBuiltin="1"/>
    <cellStyle name="Warnings" xfId="46"/>
    <cellStyle name="Warnings 2" xfId="56"/>
    <cellStyle name="Warnings 3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Sex!$A$9</c:f>
              <c:strCache>
                <c:ptCount val="1"/>
                <c:pt idx="0">
                  <c:v>Lives in London</c:v>
                </c:pt>
              </c:strCache>
            </c:strRef>
          </c:tx>
          <c:invertIfNegative val="0"/>
          <c:cat>
            <c:strRef>
              <c:f>Sex!$B$8:$C$8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Sex!$B$9:$C$9</c:f>
              <c:numCache>
                <c:formatCode>0%</c:formatCode>
                <c:ptCount val="2"/>
                <c:pt idx="0">
                  <c:v>0.52858191667443133</c:v>
                </c:pt>
                <c:pt idx="1">
                  <c:v>0.47141808332556862</c:v>
                </c:pt>
              </c:numCache>
            </c:numRef>
          </c:val>
        </c:ser>
        <c:ser>
          <c:idx val="1"/>
          <c:order val="1"/>
          <c:tx>
            <c:strRef>
              <c:f>Sex!$A$10</c:f>
              <c:strCache>
                <c:ptCount val="1"/>
                <c:pt idx="0">
                  <c:v>Lives outside London</c:v>
                </c:pt>
              </c:strCache>
            </c:strRef>
          </c:tx>
          <c:invertIfNegative val="0"/>
          <c:cat>
            <c:strRef>
              <c:f>Sex!$B$8:$C$8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Sex!$B$10:$C$10</c:f>
              <c:numCache>
                <c:formatCode>0%</c:formatCode>
                <c:ptCount val="2"/>
                <c:pt idx="0">
                  <c:v>0.622756173948113</c:v>
                </c:pt>
                <c:pt idx="1">
                  <c:v>0.377243826051887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34240"/>
        <c:axId val="79035776"/>
      </c:barChart>
      <c:catAx>
        <c:axId val="7903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79035776"/>
        <c:crosses val="autoZero"/>
        <c:auto val="1"/>
        <c:lblAlgn val="ctr"/>
        <c:lblOffset val="100"/>
        <c:noMultiLvlLbl val="0"/>
      </c:catAx>
      <c:valAx>
        <c:axId val="79035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903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'Ethnicity weighted'!$Q$3:$W$3</c:f>
              <c:strCache>
                <c:ptCount val="7"/>
                <c:pt idx="0">
                  <c:v>All residents</c:v>
                </c:pt>
                <c:pt idx="1">
                  <c:v>White British</c:v>
                </c:pt>
                <c:pt idx="2">
                  <c:v>White Other</c:v>
                </c:pt>
                <c:pt idx="3">
                  <c:v>Mixed Ethnicity</c:v>
                </c:pt>
                <c:pt idx="4">
                  <c:v>Asian</c:v>
                </c:pt>
                <c:pt idx="5">
                  <c:v>Black</c:v>
                </c:pt>
                <c:pt idx="6">
                  <c:v>Other</c:v>
                </c:pt>
              </c:strCache>
            </c:strRef>
          </c:cat>
          <c:val>
            <c:numRef>
              <c:f>'Ethnicity weighted'!$Q$6:$W$6</c:f>
              <c:numCache>
                <c:formatCode>0%</c:formatCode>
                <c:ptCount val="7"/>
                <c:pt idx="0">
                  <c:v>0.16958062584627709</c:v>
                </c:pt>
                <c:pt idx="1">
                  <c:v>0.11056831404655763</c:v>
                </c:pt>
                <c:pt idx="2">
                  <c:v>0.4189328223614836</c:v>
                </c:pt>
                <c:pt idx="3">
                  <c:v>0.36050530021615046</c:v>
                </c:pt>
                <c:pt idx="4">
                  <c:v>0.38708219169599223</c:v>
                </c:pt>
                <c:pt idx="5">
                  <c:v>0.56173133040741929</c:v>
                </c:pt>
                <c:pt idx="6">
                  <c:v>0.51043143797210255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50368"/>
        <c:axId val="82276736"/>
      </c:barChart>
      <c:catAx>
        <c:axId val="8225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82276736"/>
        <c:crosses val="autoZero"/>
        <c:auto val="1"/>
        <c:lblAlgn val="ctr"/>
        <c:lblOffset val="100"/>
        <c:noMultiLvlLbl val="0"/>
      </c:catAx>
      <c:valAx>
        <c:axId val="82276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25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CoB!$B$7</c:f>
              <c:strCache>
                <c:ptCount val="1"/>
                <c:pt idx="0">
                  <c:v>Londoners</c:v>
                </c:pt>
              </c:strCache>
            </c:strRef>
          </c:tx>
          <c:invertIfNegative val="0"/>
          <c:cat>
            <c:strRef>
              <c:f>CoB!$C$2:$F$2</c:f>
              <c:strCache>
                <c:ptCount val="4"/>
                <c:pt idx="0">
                  <c:v>UK</c:v>
                </c:pt>
                <c:pt idx="1">
                  <c:v>EU</c:v>
                </c:pt>
                <c:pt idx="2">
                  <c:v>Europe 
(not EU)</c:v>
                </c:pt>
                <c:pt idx="3">
                  <c:v>Other</c:v>
                </c:pt>
              </c:strCache>
            </c:strRef>
          </c:cat>
          <c:val>
            <c:numRef>
              <c:f>CoB!$C$7:$F$7</c:f>
              <c:numCache>
                <c:formatCode>0%</c:formatCode>
                <c:ptCount val="4"/>
                <c:pt idx="0">
                  <c:v>0.57371472543431534</c:v>
                </c:pt>
                <c:pt idx="1">
                  <c:v>0.13183147676315263</c:v>
                </c:pt>
                <c:pt idx="2">
                  <c:v>2.0139261505969192E-2</c:v>
                </c:pt>
                <c:pt idx="3">
                  <c:v>0.27431453629656283</c:v>
                </c:pt>
              </c:numCache>
            </c:numRef>
          </c:val>
        </c:ser>
        <c:ser>
          <c:idx val="1"/>
          <c:order val="1"/>
          <c:tx>
            <c:strRef>
              <c:f>CoB!$B$8</c:f>
              <c:strCache>
                <c:ptCount val="1"/>
                <c:pt idx="0">
                  <c:v>Commuters</c:v>
                </c:pt>
              </c:strCache>
            </c:strRef>
          </c:tx>
          <c:invertIfNegative val="0"/>
          <c:cat>
            <c:strRef>
              <c:f>CoB!$C$2:$F$2</c:f>
              <c:strCache>
                <c:ptCount val="4"/>
                <c:pt idx="0">
                  <c:v>UK</c:v>
                </c:pt>
                <c:pt idx="1">
                  <c:v>EU</c:v>
                </c:pt>
                <c:pt idx="2">
                  <c:v>Europe 
(not EU)</c:v>
                </c:pt>
                <c:pt idx="3">
                  <c:v>Other</c:v>
                </c:pt>
              </c:strCache>
            </c:strRef>
          </c:cat>
          <c:val>
            <c:numRef>
              <c:f>CoB!$C$8:$F$8</c:f>
              <c:numCache>
                <c:formatCode>0%</c:formatCode>
                <c:ptCount val="4"/>
                <c:pt idx="0">
                  <c:v>0.84765361614710344</c:v>
                </c:pt>
                <c:pt idx="1">
                  <c:v>4.5151898973476753E-2</c:v>
                </c:pt>
                <c:pt idx="2">
                  <c:v>5.5466283532147383E-3</c:v>
                </c:pt>
                <c:pt idx="3">
                  <c:v>0.10164785652620502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86016"/>
        <c:axId val="82487552"/>
      </c:barChart>
      <c:catAx>
        <c:axId val="8248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2487552"/>
        <c:crosses val="autoZero"/>
        <c:auto val="1"/>
        <c:lblAlgn val="ctr"/>
        <c:lblOffset val="100"/>
        <c:noMultiLvlLbl val="0"/>
      </c:catAx>
      <c:valAx>
        <c:axId val="82487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48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 weighted'!$A$4</c:f>
              <c:strCache>
                <c:ptCount val="1"/>
                <c:pt idx="0">
                  <c:v>Lives in London</c:v>
                </c:pt>
              </c:strCache>
            </c:strRef>
          </c:tx>
          <c:invertIfNegative val="0"/>
          <c:cat>
            <c:strRef>
              <c:f>'CoB weighted'!$M$3:$P$3</c:f>
              <c:strCache>
                <c:ptCount val="4"/>
                <c:pt idx="0">
                  <c:v>UK</c:v>
                </c:pt>
                <c:pt idx="1">
                  <c:v>EU</c:v>
                </c:pt>
                <c:pt idx="2">
                  <c:v>Europe
(not EU)</c:v>
                </c:pt>
                <c:pt idx="3">
                  <c:v>Other</c:v>
                </c:pt>
              </c:strCache>
            </c:strRef>
          </c:cat>
          <c:val>
            <c:numRef>
              <c:f>'CoB weighted'!$M$4:$P$4</c:f>
              <c:numCache>
                <c:formatCode>0%</c:formatCode>
                <c:ptCount val="4"/>
                <c:pt idx="0">
                  <c:v>0.73791163769811419</c:v>
                </c:pt>
                <c:pt idx="1">
                  <c:v>0.66030657111436808</c:v>
                </c:pt>
                <c:pt idx="2">
                  <c:v>0.69225196417641988</c:v>
                </c:pt>
                <c:pt idx="3">
                  <c:v>0.74007530676324551</c:v>
                </c:pt>
              </c:numCache>
            </c:numRef>
          </c:val>
        </c:ser>
        <c:ser>
          <c:idx val="1"/>
          <c:order val="1"/>
          <c:tx>
            <c:strRef>
              <c:f>'CoB weighted'!$A$5</c:f>
              <c:strCache>
                <c:ptCount val="1"/>
                <c:pt idx="0">
                  <c:v>Lives elsewhere in E&amp;W</c:v>
                </c:pt>
              </c:strCache>
            </c:strRef>
          </c:tx>
          <c:invertIfNegative val="0"/>
          <c:cat>
            <c:strRef>
              <c:f>'CoB weighted'!$M$3:$P$3</c:f>
              <c:strCache>
                <c:ptCount val="4"/>
                <c:pt idx="0">
                  <c:v>UK</c:v>
                </c:pt>
                <c:pt idx="1">
                  <c:v>EU</c:v>
                </c:pt>
                <c:pt idx="2">
                  <c:v>Europe
(not EU)</c:v>
                </c:pt>
                <c:pt idx="3">
                  <c:v>Other</c:v>
                </c:pt>
              </c:strCache>
            </c:strRef>
          </c:cat>
          <c:val>
            <c:numRef>
              <c:f>'CoB weighted'!$M$5:$P$5</c:f>
              <c:numCache>
                <c:formatCode>0%</c:formatCode>
                <c:ptCount val="4"/>
                <c:pt idx="0">
                  <c:v>5.4273717213249036E-2</c:v>
                </c:pt>
                <c:pt idx="1">
                  <c:v>0.19865600075500756</c:v>
                </c:pt>
                <c:pt idx="2">
                  <c:v>0.31820035519305401</c:v>
                </c:pt>
                <c:pt idx="3">
                  <c:v>0.20544261415009041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04704"/>
        <c:axId val="82506496"/>
      </c:barChart>
      <c:catAx>
        <c:axId val="82504704"/>
        <c:scaling>
          <c:orientation val="minMax"/>
        </c:scaling>
        <c:delete val="0"/>
        <c:axPos val="b"/>
        <c:majorTickMark val="out"/>
        <c:minorTickMark val="none"/>
        <c:tickLblPos val="nextTo"/>
        <c:crossAx val="82506496"/>
        <c:crosses val="autoZero"/>
        <c:auto val="1"/>
        <c:lblAlgn val="ctr"/>
        <c:lblOffset val="100"/>
        <c:noMultiLvlLbl val="0"/>
      </c:catAx>
      <c:valAx>
        <c:axId val="82506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504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Age!$A$7</c:f>
              <c:strCache>
                <c:ptCount val="1"/>
                <c:pt idx="0">
                  <c:v>Lives in London</c:v>
                </c:pt>
              </c:strCache>
            </c:strRef>
          </c:tx>
          <c:invertIfNegative val="0"/>
          <c:cat>
            <c:strRef>
              <c:f>Age!$C$6:$H$6</c:f>
              <c:strCache>
                <c:ptCount val="6"/>
                <c:pt idx="0">
                  <c:v>16-24</c:v>
                </c:pt>
                <c:pt idx="1">
                  <c:v>25-34</c:v>
                </c:pt>
                <c:pt idx="2">
                  <c:v>35-49</c:v>
                </c:pt>
                <c:pt idx="3">
                  <c:v>50-64</c:v>
                </c:pt>
                <c:pt idx="4">
                  <c:v>65-74</c:v>
                </c:pt>
                <c:pt idx="5">
                  <c:v>75+</c:v>
                </c:pt>
              </c:strCache>
            </c:strRef>
          </c:cat>
          <c:val>
            <c:numRef>
              <c:f>Age!$C$7:$H$7</c:f>
              <c:numCache>
                <c:formatCode>0%</c:formatCode>
                <c:ptCount val="6"/>
                <c:pt idx="0">
                  <c:v>0.10905221208703764</c:v>
                </c:pt>
                <c:pt idx="1">
                  <c:v>0.32062972375820786</c:v>
                </c:pt>
                <c:pt idx="2">
                  <c:v>0.34914952271098876</c:v>
                </c:pt>
                <c:pt idx="3">
                  <c:v>0.19185459954953943</c:v>
                </c:pt>
                <c:pt idx="4">
                  <c:v>2.3519857857516941E-2</c:v>
                </c:pt>
                <c:pt idx="5">
                  <c:v>5.7940840367094312E-3</c:v>
                </c:pt>
              </c:numCache>
            </c:numRef>
          </c:val>
        </c:ser>
        <c:ser>
          <c:idx val="1"/>
          <c:order val="1"/>
          <c:tx>
            <c:strRef>
              <c:f>Age!$A$8</c:f>
              <c:strCache>
                <c:ptCount val="1"/>
                <c:pt idx="0">
                  <c:v>Lives outside London</c:v>
                </c:pt>
              </c:strCache>
            </c:strRef>
          </c:tx>
          <c:invertIfNegative val="0"/>
          <c:cat>
            <c:strRef>
              <c:f>Age!$C$6:$H$6</c:f>
              <c:strCache>
                <c:ptCount val="6"/>
                <c:pt idx="0">
                  <c:v>16-24</c:v>
                </c:pt>
                <c:pt idx="1">
                  <c:v>25-34</c:v>
                </c:pt>
                <c:pt idx="2">
                  <c:v>35-49</c:v>
                </c:pt>
                <c:pt idx="3">
                  <c:v>50-64</c:v>
                </c:pt>
                <c:pt idx="4">
                  <c:v>65-74</c:v>
                </c:pt>
                <c:pt idx="5">
                  <c:v>75+</c:v>
                </c:pt>
              </c:strCache>
            </c:strRef>
          </c:cat>
          <c:val>
            <c:numRef>
              <c:f>Age!$C$8:$H$8</c:f>
              <c:numCache>
                <c:formatCode>0%</c:formatCode>
                <c:ptCount val="6"/>
                <c:pt idx="0">
                  <c:v>7.8797159259189245E-2</c:v>
                </c:pt>
                <c:pt idx="1">
                  <c:v>0.23469635959191132</c:v>
                </c:pt>
                <c:pt idx="2">
                  <c:v>0.43525593763981574</c:v>
                </c:pt>
                <c:pt idx="3">
                  <c:v>0.22936146347303879</c:v>
                </c:pt>
                <c:pt idx="4">
                  <c:v>1.865764284048875E-2</c:v>
                </c:pt>
                <c:pt idx="5">
                  <c:v>3.2314371955561435E-3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85248"/>
        <c:axId val="78886784"/>
      </c:barChart>
      <c:catAx>
        <c:axId val="788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86784"/>
        <c:crosses val="autoZero"/>
        <c:auto val="1"/>
        <c:lblAlgn val="ctr"/>
        <c:lblOffset val="100"/>
        <c:noMultiLvlLbl val="0"/>
      </c:catAx>
      <c:valAx>
        <c:axId val="78886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88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43328958880142"/>
          <c:y val="6.5198673082531355E-2"/>
          <c:w val="0.78223337707786522"/>
          <c:h val="0.698690215806357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'Hours Workled'!$G$2</c:f>
              <c:strCache>
                <c:ptCount val="1"/>
                <c:pt idx="0">
                  <c:v>Full-time</c:v>
                </c:pt>
              </c:strCache>
            </c:strRef>
          </c:tx>
          <c:invertIfNegative val="0"/>
          <c:cat>
            <c:strRef>
              <c:f>'Hours Workled'!$A$3:$A$4</c:f>
              <c:strCache>
                <c:ptCount val="2"/>
                <c:pt idx="0">
                  <c:v>Lives in London</c:v>
                </c:pt>
                <c:pt idx="1">
                  <c:v>Lives outside London</c:v>
                </c:pt>
              </c:strCache>
            </c:strRef>
          </c:cat>
          <c:val>
            <c:numRef>
              <c:f>'Hours Workled'!$G$3:$G$4</c:f>
              <c:numCache>
                <c:formatCode>0%</c:formatCode>
                <c:ptCount val="2"/>
                <c:pt idx="0">
                  <c:v>0.73894251004861244</c:v>
                </c:pt>
                <c:pt idx="1">
                  <c:v>0.86893774694217063</c:v>
                </c:pt>
              </c:numCache>
            </c:numRef>
          </c:val>
        </c:ser>
        <c:ser>
          <c:idx val="1"/>
          <c:order val="1"/>
          <c:tx>
            <c:strRef>
              <c:f>'Hours Workled'!$H$2</c:f>
              <c:strCache>
                <c:ptCount val="1"/>
                <c:pt idx="0">
                  <c:v>Part-time</c:v>
                </c:pt>
              </c:strCache>
            </c:strRef>
          </c:tx>
          <c:invertIfNegative val="0"/>
          <c:cat>
            <c:strRef>
              <c:f>'Hours Workled'!$A$3:$A$4</c:f>
              <c:strCache>
                <c:ptCount val="2"/>
                <c:pt idx="0">
                  <c:v>Lives in London</c:v>
                </c:pt>
                <c:pt idx="1">
                  <c:v>Lives outside London</c:v>
                </c:pt>
              </c:strCache>
            </c:strRef>
          </c:cat>
          <c:val>
            <c:numRef>
              <c:f>'Hours Workled'!$H$3:$H$4</c:f>
              <c:numCache>
                <c:formatCode>0%</c:formatCode>
                <c:ptCount val="2"/>
                <c:pt idx="0">
                  <c:v>0.2610574899513875</c:v>
                </c:pt>
                <c:pt idx="1">
                  <c:v>0.13106225305782937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1784832"/>
        <c:axId val="81786368"/>
      </c:barChart>
      <c:catAx>
        <c:axId val="81784832"/>
        <c:scaling>
          <c:orientation val="minMax"/>
        </c:scaling>
        <c:delete val="0"/>
        <c:axPos val="l"/>
        <c:majorTickMark val="none"/>
        <c:minorTickMark val="none"/>
        <c:tickLblPos val="nextTo"/>
        <c:crossAx val="81786368"/>
        <c:crosses val="autoZero"/>
        <c:auto val="1"/>
        <c:lblAlgn val="ctr"/>
        <c:lblOffset val="100"/>
        <c:noMultiLvlLbl val="0"/>
      </c:catAx>
      <c:valAx>
        <c:axId val="8178636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1784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4158442694663166"/>
          <c:y val="0.79166666666666663"/>
          <c:w val="0.2459883623845551"/>
          <c:h val="8.8155563266960654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718352513628103"/>
          <c:y val="4.3978004072293922E-2"/>
          <c:w val="0.55003028467595394"/>
          <c:h val="0.731927464310763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'NS SEC'!$F$2</c:f>
              <c:strCache>
                <c:ptCount val="1"/>
                <c:pt idx="0">
                  <c:v>Londoners</c:v>
                </c:pt>
              </c:strCache>
            </c:strRef>
          </c:tx>
          <c:invertIfNegative val="0"/>
          <c:cat>
            <c:strRef>
              <c:f>'NS SEC'!$A$3:$A$15</c:f>
              <c:strCache>
                <c:ptCount val="13"/>
                <c:pt idx="0">
                  <c:v>Higher managerial &amp; administrative </c:v>
                </c:pt>
                <c:pt idx="1">
                  <c:v>Higher professional </c:v>
                </c:pt>
                <c:pt idx="2">
                  <c:v>Lower professional &amp; higher technical </c:v>
                </c:pt>
                <c:pt idx="3">
                  <c:v>Lower managerial &amp; administrative </c:v>
                </c:pt>
                <c:pt idx="4">
                  <c:v>Higher supervisory </c:v>
                </c:pt>
                <c:pt idx="5">
                  <c:v>Intermediate </c:v>
                </c:pt>
                <c:pt idx="6">
                  <c:v>Employers in small organisations</c:v>
                </c:pt>
                <c:pt idx="7">
                  <c:v>Own account workers</c:v>
                </c:pt>
                <c:pt idx="8">
                  <c:v>Lower supervisory </c:v>
                </c:pt>
                <c:pt idx="9">
                  <c:v>Lower technical </c:v>
                </c:pt>
                <c:pt idx="10">
                  <c:v>Semi routine </c:v>
                </c:pt>
                <c:pt idx="11">
                  <c:v>Routine </c:v>
                </c:pt>
                <c:pt idx="12">
                  <c:v>Full time students</c:v>
                </c:pt>
              </c:strCache>
            </c:strRef>
          </c:cat>
          <c:val>
            <c:numRef>
              <c:f>'NS SEC'!$F$3:$F$15</c:f>
              <c:numCache>
                <c:formatCode>0%</c:formatCode>
                <c:ptCount val="13"/>
                <c:pt idx="0">
                  <c:v>3.2372005752213336E-2</c:v>
                </c:pt>
                <c:pt idx="1">
                  <c:v>0.14115318589893336</c:v>
                </c:pt>
                <c:pt idx="2">
                  <c:v>0.20476213183370018</c:v>
                </c:pt>
                <c:pt idx="3">
                  <c:v>6.4489512497776486E-2</c:v>
                </c:pt>
                <c:pt idx="4">
                  <c:v>2.6678193239220493E-2</c:v>
                </c:pt>
                <c:pt idx="5">
                  <c:v>0.13358813595283356</c:v>
                </c:pt>
                <c:pt idx="6">
                  <c:v>2.6417532677672453E-2</c:v>
                </c:pt>
                <c:pt idx="7">
                  <c:v>9.5425875958791526E-2</c:v>
                </c:pt>
                <c:pt idx="8">
                  <c:v>3.4497206404588053E-2</c:v>
                </c:pt>
                <c:pt idx="9">
                  <c:v>2.0779442052451441E-2</c:v>
                </c:pt>
                <c:pt idx="10">
                  <c:v>0.10505477890197877</c:v>
                </c:pt>
                <c:pt idx="11">
                  <c:v>6.9875515159568205E-2</c:v>
                </c:pt>
                <c:pt idx="12">
                  <c:v>4.4906483670272161E-2</c:v>
                </c:pt>
              </c:numCache>
            </c:numRef>
          </c:val>
        </c:ser>
        <c:ser>
          <c:idx val="1"/>
          <c:order val="1"/>
          <c:tx>
            <c:strRef>
              <c:f>'NS SEC'!$G$2</c:f>
              <c:strCache>
                <c:ptCount val="1"/>
                <c:pt idx="0">
                  <c:v>Commuters</c:v>
                </c:pt>
              </c:strCache>
            </c:strRef>
          </c:tx>
          <c:invertIfNegative val="0"/>
          <c:cat>
            <c:strRef>
              <c:f>'NS SEC'!$A$3:$A$15</c:f>
              <c:strCache>
                <c:ptCount val="13"/>
                <c:pt idx="0">
                  <c:v>Higher managerial &amp; administrative </c:v>
                </c:pt>
                <c:pt idx="1">
                  <c:v>Higher professional </c:v>
                </c:pt>
                <c:pt idx="2">
                  <c:v>Lower professional &amp; higher technical </c:v>
                </c:pt>
                <c:pt idx="3">
                  <c:v>Lower managerial &amp; administrative </c:v>
                </c:pt>
                <c:pt idx="4">
                  <c:v>Higher supervisory </c:v>
                </c:pt>
                <c:pt idx="5">
                  <c:v>Intermediate </c:v>
                </c:pt>
                <c:pt idx="6">
                  <c:v>Employers in small organisations</c:v>
                </c:pt>
                <c:pt idx="7">
                  <c:v>Own account workers</c:v>
                </c:pt>
                <c:pt idx="8">
                  <c:v>Lower supervisory </c:v>
                </c:pt>
                <c:pt idx="9">
                  <c:v>Lower technical </c:v>
                </c:pt>
                <c:pt idx="10">
                  <c:v>Semi routine </c:v>
                </c:pt>
                <c:pt idx="11">
                  <c:v>Routine </c:v>
                </c:pt>
                <c:pt idx="12">
                  <c:v>Full time students</c:v>
                </c:pt>
              </c:strCache>
            </c:strRef>
          </c:cat>
          <c:val>
            <c:numRef>
              <c:f>'NS SEC'!$G$3:$G$15</c:f>
              <c:numCache>
                <c:formatCode>0%</c:formatCode>
                <c:ptCount val="13"/>
                <c:pt idx="0">
                  <c:v>6.5731168775488069E-2</c:v>
                </c:pt>
                <c:pt idx="1">
                  <c:v>0.20663717595313094</c:v>
                </c:pt>
                <c:pt idx="2">
                  <c:v>0.20176338998610371</c:v>
                </c:pt>
                <c:pt idx="3">
                  <c:v>0.1093493464208883</c:v>
                </c:pt>
                <c:pt idx="4">
                  <c:v>4.8295246766151587E-2</c:v>
                </c:pt>
                <c:pt idx="5">
                  <c:v>0.15763576614906596</c:v>
                </c:pt>
                <c:pt idx="6">
                  <c:v>1.6240488866583105E-2</c:v>
                </c:pt>
                <c:pt idx="7">
                  <c:v>2.1440875238645275E-2</c:v>
                </c:pt>
                <c:pt idx="8">
                  <c:v>2.9153184416999361E-2</c:v>
                </c:pt>
                <c:pt idx="9">
                  <c:v>2.7779949509342788E-2</c:v>
                </c:pt>
                <c:pt idx="10">
                  <c:v>5.5394707308030838E-2</c:v>
                </c:pt>
                <c:pt idx="11">
                  <c:v>4.2590458224151279E-2</c:v>
                </c:pt>
                <c:pt idx="12">
                  <c:v>1.7988242385418744E-2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81024"/>
        <c:axId val="81686912"/>
      </c:barChart>
      <c:catAx>
        <c:axId val="81681024"/>
        <c:scaling>
          <c:orientation val="maxMin"/>
        </c:scaling>
        <c:delete val="0"/>
        <c:axPos val="l"/>
        <c:majorTickMark val="out"/>
        <c:minorTickMark val="none"/>
        <c:tickLblPos val="nextTo"/>
        <c:crossAx val="81686912"/>
        <c:crosses val="autoZero"/>
        <c:auto val="1"/>
        <c:lblAlgn val="ctr"/>
        <c:lblOffset val="100"/>
        <c:noMultiLvlLbl val="0"/>
      </c:catAx>
      <c:valAx>
        <c:axId val="816869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816810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1874103529700931"/>
          <c:y val="0.89946854927362319"/>
          <c:w val="0.42930801709986921"/>
          <c:h val="8.062298289863210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712152317593967"/>
          <c:y val="4.4920870776770927E-2"/>
          <c:w val="0.55961192969690665"/>
          <c:h val="0.71801269038715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'NS SEC'!$B$2</c:f>
              <c:strCache>
                <c:ptCount val="1"/>
                <c:pt idx="0">
                  <c:v>Londoners</c:v>
                </c:pt>
              </c:strCache>
            </c:strRef>
          </c:tx>
          <c:invertIfNegative val="0"/>
          <c:cat>
            <c:strRef>
              <c:f>'NS SEC'!$A$3:$A$15</c:f>
              <c:strCache>
                <c:ptCount val="13"/>
                <c:pt idx="0">
                  <c:v>Higher managerial &amp; administrative </c:v>
                </c:pt>
                <c:pt idx="1">
                  <c:v>Higher professional </c:v>
                </c:pt>
                <c:pt idx="2">
                  <c:v>Lower professional &amp; higher technical </c:v>
                </c:pt>
                <c:pt idx="3">
                  <c:v>Lower managerial &amp; administrative </c:v>
                </c:pt>
                <c:pt idx="4">
                  <c:v>Higher supervisory </c:v>
                </c:pt>
                <c:pt idx="5">
                  <c:v>Intermediate </c:v>
                </c:pt>
                <c:pt idx="6">
                  <c:v>Employers in small organisations</c:v>
                </c:pt>
                <c:pt idx="7">
                  <c:v>Own account workers</c:v>
                </c:pt>
                <c:pt idx="8">
                  <c:v>Lower supervisory </c:v>
                </c:pt>
                <c:pt idx="9">
                  <c:v>Lower technical </c:v>
                </c:pt>
                <c:pt idx="10">
                  <c:v>Semi routine </c:v>
                </c:pt>
                <c:pt idx="11">
                  <c:v>Routine </c:v>
                </c:pt>
                <c:pt idx="12">
                  <c:v>Full time students</c:v>
                </c:pt>
              </c:strCache>
            </c:strRef>
          </c:cat>
          <c:val>
            <c:numRef>
              <c:f>'NS SEC'!$B$3:$B$15</c:f>
              <c:numCache>
                <c:formatCode>_-* #,##0_-;\-* #,##0_-;_-* "-"??_-;_-@_-</c:formatCode>
                <c:ptCount val="13"/>
                <c:pt idx="0">
                  <c:v>120839</c:v>
                </c:pt>
                <c:pt idx="1">
                  <c:v>526900</c:v>
                </c:pt>
                <c:pt idx="2">
                  <c:v>764341</c:v>
                </c:pt>
                <c:pt idx="3">
                  <c:v>240728</c:v>
                </c:pt>
                <c:pt idx="4">
                  <c:v>99585</c:v>
                </c:pt>
                <c:pt idx="5">
                  <c:v>498661</c:v>
                </c:pt>
                <c:pt idx="6">
                  <c:v>98612</c:v>
                </c:pt>
                <c:pt idx="7">
                  <c:v>356208</c:v>
                </c:pt>
                <c:pt idx="8">
                  <c:v>128772</c:v>
                </c:pt>
                <c:pt idx="9">
                  <c:v>77566</c:v>
                </c:pt>
                <c:pt idx="10">
                  <c:v>392151</c:v>
                </c:pt>
                <c:pt idx="11">
                  <c:v>260833</c:v>
                </c:pt>
                <c:pt idx="12">
                  <c:v>167628</c:v>
                </c:pt>
              </c:numCache>
            </c:numRef>
          </c:val>
        </c:ser>
        <c:ser>
          <c:idx val="1"/>
          <c:order val="1"/>
          <c:tx>
            <c:strRef>
              <c:f>'NS SEC'!$C$2</c:f>
              <c:strCache>
                <c:ptCount val="1"/>
                <c:pt idx="0">
                  <c:v>Commuters</c:v>
                </c:pt>
              </c:strCache>
            </c:strRef>
          </c:tx>
          <c:invertIfNegative val="0"/>
          <c:cat>
            <c:strRef>
              <c:f>'NS SEC'!$A$3:$A$15</c:f>
              <c:strCache>
                <c:ptCount val="13"/>
                <c:pt idx="0">
                  <c:v>Higher managerial &amp; administrative </c:v>
                </c:pt>
                <c:pt idx="1">
                  <c:v>Higher professional </c:v>
                </c:pt>
                <c:pt idx="2">
                  <c:v>Lower professional &amp; higher technical </c:v>
                </c:pt>
                <c:pt idx="3">
                  <c:v>Lower managerial &amp; administrative </c:v>
                </c:pt>
                <c:pt idx="4">
                  <c:v>Higher supervisory </c:v>
                </c:pt>
                <c:pt idx="5">
                  <c:v>Intermediate </c:v>
                </c:pt>
                <c:pt idx="6">
                  <c:v>Employers in small organisations</c:v>
                </c:pt>
                <c:pt idx="7">
                  <c:v>Own account workers</c:v>
                </c:pt>
                <c:pt idx="8">
                  <c:v>Lower supervisory </c:v>
                </c:pt>
                <c:pt idx="9">
                  <c:v>Lower technical </c:v>
                </c:pt>
                <c:pt idx="10">
                  <c:v>Semi routine </c:v>
                </c:pt>
                <c:pt idx="11">
                  <c:v>Routine </c:v>
                </c:pt>
                <c:pt idx="12">
                  <c:v>Full time students</c:v>
                </c:pt>
              </c:strCache>
            </c:strRef>
          </c:cat>
          <c:val>
            <c:numRef>
              <c:f>'NS SEC'!$C$3:$C$15</c:f>
              <c:numCache>
                <c:formatCode>_-* #,##0_-;\-* #,##0_-;_-* "-"??_-;_-@_-</c:formatCode>
                <c:ptCount val="13"/>
                <c:pt idx="0">
                  <c:v>52126</c:v>
                </c:pt>
                <c:pt idx="1">
                  <c:v>163867</c:v>
                </c:pt>
                <c:pt idx="2">
                  <c:v>160002</c:v>
                </c:pt>
                <c:pt idx="3">
                  <c:v>86716</c:v>
                </c:pt>
                <c:pt idx="4">
                  <c:v>38299</c:v>
                </c:pt>
                <c:pt idx="5">
                  <c:v>125008</c:v>
                </c:pt>
                <c:pt idx="6">
                  <c:v>12879</c:v>
                </c:pt>
                <c:pt idx="7">
                  <c:v>17003</c:v>
                </c:pt>
                <c:pt idx="8">
                  <c:v>23119</c:v>
                </c:pt>
                <c:pt idx="9">
                  <c:v>22030</c:v>
                </c:pt>
                <c:pt idx="10">
                  <c:v>43929</c:v>
                </c:pt>
                <c:pt idx="11">
                  <c:v>33775</c:v>
                </c:pt>
                <c:pt idx="12">
                  <c:v>14265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89696"/>
        <c:axId val="81791232"/>
      </c:barChart>
      <c:catAx>
        <c:axId val="81789696"/>
        <c:scaling>
          <c:orientation val="maxMin"/>
        </c:scaling>
        <c:delete val="0"/>
        <c:axPos val="l"/>
        <c:majorTickMark val="out"/>
        <c:minorTickMark val="none"/>
        <c:tickLblPos val="nextTo"/>
        <c:crossAx val="81791232"/>
        <c:crosses val="autoZero"/>
        <c:auto val="1"/>
        <c:lblAlgn val="ctr"/>
        <c:lblOffset val="100"/>
        <c:noMultiLvlLbl val="0"/>
      </c:catAx>
      <c:valAx>
        <c:axId val="81791232"/>
        <c:scaling>
          <c:orientation val="minMax"/>
        </c:scaling>
        <c:delete val="0"/>
        <c:axPos val="b"/>
        <c:majorGridlines/>
        <c:numFmt formatCode="_-* #,##0_-;\-* #,##0_-;_-* &quot;-&quot;??_-;_-@_-" sourceLinked="1"/>
        <c:majorTickMark val="out"/>
        <c:minorTickMark val="none"/>
        <c:tickLblPos val="nextTo"/>
        <c:crossAx val="817896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3873565309286829"/>
          <c:y val="0.85086077970669916"/>
          <c:w val="0.35983420389283027"/>
          <c:h val="0.147690948267684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942146538911551"/>
          <c:y val="5.0925925925925923E-2"/>
          <c:w val="0.53401306011447369"/>
          <c:h val="0.74050160396617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Occupation!$F$1</c:f>
              <c:strCache>
                <c:ptCount val="1"/>
                <c:pt idx="0">
                  <c:v>% of Total</c:v>
                </c:pt>
              </c:strCache>
            </c:strRef>
          </c:tx>
          <c:invertIfNegative val="0"/>
          <c:cat>
            <c:strRef>
              <c:f>Occupation!$A$3:$A$11</c:f>
              <c:strCache>
                <c:ptCount val="9"/>
                <c:pt idx="0">
                  <c:v>Managers directors &amp; senior officials</c:v>
                </c:pt>
                <c:pt idx="1">
                  <c:v>Professional occupations</c:v>
                </c:pt>
                <c:pt idx="2">
                  <c:v>Associate professional &amp; technical occupations</c:v>
                </c:pt>
                <c:pt idx="3">
                  <c:v>Administrative &amp; secretarial occupations</c:v>
                </c:pt>
                <c:pt idx="4">
                  <c:v>Skilled trades occupations</c:v>
                </c:pt>
                <c:pt idx="5">
                  <c:v>Caring leisure &amp; other service occupations</c:v>
                </c:pt>
                <c:pt idx="6">
                  <c:v>Sales &amp; customer service occupations</c:v>
                </c:pt>
                <c:pt idx="7">
                  <c:v>Process plant &amp; machine operatives</c:v>
                </c:pt>
                <c:pt idx="8">
                  <c:v>Elementary occupations</c:v>
                </c:pt>
              </c:strCache>
            </c:strRef>
          </c:cat>
          <c:val>
            <c:numRef>
              <c:f>Occupation!$F$2:$F$10</c:f>
              <c:numCache>
                <c:formatCode>0%</c:formatCode>
                <c:ptCount val="9"/>
                <c:pt idx="0" formatCode="0">
                  <c:v>0</c:v>
                </c:pt>
                <c:pt idx="1">
                  <c:v>0.11527496195289549</c:v>
                </c:pt>
                <c:pt idx="2">
                  <c:v>0.222262563041455</c:v>
                </c:pt>
                <c:pt idx="3">
                  <c:v>0.16382451315235658</c:v>
                </c:pt>
                <c:pt idx="4">
                  <c:v>0.11865207757004041</c:v>
                </c:pt>
                <c:pt idx="5">
                  <c:v>8.2999986077062382E-2</c:v>
                </c:pt>
                <c:pt idx="6">
                  <c:v>7.9714440549591897E-2</c:v>
                </c:pt>
                <c:pt idx="7">
                  <c:v>7.4116616383441983E-2</c:v>
                </c:pt>
                <c:pt idx="8">
                  <c:v>4.7091123484675666E-2</c:v>
                </c:pt>
              </c:numCache>
            </c:numRef>
          </c:val>
        </c:ser>
        <c:ser>
          <c:idx val="1"/>
          <c:order val="1"/>
          <c:tx>
            <c:strRef>
              <c:f>Occupation!$G$1</c:f>
              <c:strCache>
                <c:ptCount val="1"/>
              </c:strCache>
            </c:strRef>
          </c:tx>
          <c:invertIfNegative val="0"/>
          <c:cat>
            <c:strRef>
              <c:f>Occupation!$A$3:$A$11</c:f>
              <c:strCache>
                <c:ptCount val="9"/>
                <c:pt idx="0">
                  <c:v>Managers directors &amp; senior officials</c:v>
                </c:pt>
                <c:pt idx="1">
                  <c:v>Professional occupations</c:v>
                </c:pt>
                <c:pt idx="2">
                  <c:v>Associate professional &amp; technical occupations</c:v>
                </c:pt>
                <c:pt idx="3">
                  <c:v>Administrative &amp; secretarial occupations</c:v>
                </c:pt>
                <c:pt idx="4">
                  <c:v>Skilled trades occupations</c:v>
                </c:pt>
                <c:pt idx="5">
                  <c:v>Caring leisure &amp; other service occupations</c:v>
                </c:pt>
                <c:pt idx="6">
                  <c:v>Sales &amp; customer service occupations</c:v>
                </c:pt>
                <c:pt idx="7">
                  <c:v>Process plant &amp; machine operatives</c:v>
                </c:pt>
                <c:pt idx="8">
                  <c:v>Elementary occupations</c:v>
                </c:pt>
              </c:strCache>
            </c:strRef>
          </c:cat>
          <c:val>
            <c:numRef>
              <c:f>Occupation!$G$2:$G$10</c:f>
              <c:numCache>
                <c:formatCode>0%</c:formatCode>
                <c:ptCount val="9"/>
                <c:pt idx="0" formatCode="0">
                  <c:v>0</c:v>
                </c:pt>
                <c:pt idx="1">
                  <c:v>0.1833689371167867</c:v>
                </c:pt>
                <c:pt idx="2">
                  <c:v>0.2516387192720444</c:v>
                </c:pt>
                <c:pt idx="3">
                  <c:v>0.213281156461299</c:v>
                </c:pt>
                <c:pt idx="4">
                  <c:v>0.13385006081000184</c:v>
                </c:pt>
                <c:pt idx="5">
                  <c:v>5.3753520993629129E-2</c:v>
                </c:pt>
                <c:pt idx="6">
                  <c:v>4.142011834319527E-2</c:v>
                </c:pt>
                <c:pt idx="7">
                  <c:v>3.7491729209596009E-2</c:v>
                </c:pt>
                <c:pt idx="8">
                  <c:v>4.1755361047570438E-2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9728"/>
        <c:axId val="81863808"/>
      </c:barChart>
      <c:catAx>
        <c:axId val="81849728"/>
        <c:scaling>
          <c:orientation val="maxMin"/>
        </c:scaling>
        <c:delete val="0"/>
        <c:axPos val="l"/>
        <c:majorTickMark val="out"/>
        <c:minorTickMark val="none"/>
        <c:tickLblPos val="nextTo"/>
        <c:crossAx val="81863808"/>
        <c:crosses val="autoZero"/>
        <c:auto val="1"/>
        <c:lblAlgn val="ctr"/>
        <c:lblOffset val="100"/>
        <c:noMultiLvlLbl val="0"/>
      </c:catAx>
      <c:valAx>
        <c:axId val="81863808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818497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9047259905764792"/>
          <c:y val="0.88850503062117236"/>
          <c:w val="0.33041093507889829"/>
          <c:h val="8.410104986876638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Industry!$F$1</c:f>
              <c:strCache>
                <c:ptCount val="1"/>
                <c:pt idx="0">
                  <c:v>Londoners</c:v>
                </c:pt>
              </c:strCache>
            </c:strRef>
          </c:tx>
          <c:invertIfNegative val="0"/>
          <c:cat>
            <c:strRef>
              <c:f>Industry!$A$9:$A$23</c:f>
              <c:strCache>
                <c:ptCount val="15"/>
                <c:pt idx="0">
                  <c:v>Finance &amp; Insurance</c:v>
                </c:pt>
                <c:pt idx="1">
                  <c:v>Public admin, defence &amp; social security</c:v>
                </c:pt>
                <c:pt idx="2">
                  <c:v>Manufacturing</c:v>
                </c:pt>
                <c:pt idx="3">
                  <c:v>Transport &amp; storage</c:v>
                </c:pt>
                <c:pt idx="4">
                  <c:v>Information &amp; communication</c:v>
                </c:pt>
                <c:pt idx="5">
                  <c:v>Scientific &amp; technical</c:v>
                </c:pt>
                <c:pt idx="6">
                  <c:v>All Other</c:v>
                </c:pt>
                <c:pt idx="7">
                  <c:v>Real estate</c:v>
                </c:pt>
                <c:pt idx="8">
                  <c:v>Admin &amp; support services</c:v>
                </c:pt>
                <c:pt idx="9">
                  <c:v>Construction</c:v>
                </c:pt>
                <c:pt idx="10">
                  <c:v>Wholesale &amp; retail &amp; repair of motor vehicles</c:v>
                </c:pt>
                <c:pt idx="11">
                  <c:v>Human health &amp; social work</c:v>
                </c:pt>
                <c:pt idx="12">
                  <c:v>Other services</c:v>
                </c:pt>
                <c:pt idx="13">
                  <c:v>Arts &amp; recreation</c:v>
                </c:pt>
                <c:pt idx="14">
                  <c:v>Education</c:v>
                </c:pt>
              </c:strCache>
            </c:strRef>
          </c:cat>
          <c:val>
            <c:numRef>
              <c:f>Industry!$F$9:$F$23</c:f>
              <c:numCache>
                <c:formatCode>0%</c:formatCode>
                <c:ptCount val="15"/>
                <c:pt idx="0">
                  <c:v>7.8567672438259809E-2</c:v>
                </c:pt>
                <c:pt idx="1">
                  <c:v>5.1245781617652572E-2</c:v>
                </c:pt>
                <c:pt idx="2">
                  <c:v>2.9067880746826372E-2</c:v>
                </c:pt>
                <c:pt idx="3">
                  <c:v>4.9680522131580328E-2</c:v>
                </c:pt>
                <c:pt idx="4">
                  <c:v>6.8202848633035273E-2</c:v>
                </c:pt>
                <c:pt idx="5">
                  <c:v>0.11062362979551489</c:v>
                </c:pt>
                <c:pt idx="6">
                  <c:v>1.255286700060297E-2</c:v>
                </c:pt>
                <c:pt idx="7">
                  <c:v>2.0635400032772453E-2</c:v>
                </c:pt>
                <c:pt idx="8">
                  <c:v>5.8135225996052309E-2</c:v>
                </c:pt>
                <c:pt idx="9">
                  <c:v>6.4999769736031818E-2</c:v>
                </c:pt>
                <c:pt idx="10">
                  <c:v>0.12683769389029367</c:v>
                </c:pt>
                <c:pt idx="11">
                  <c:v>0.10804306685901741</c:v>
                </c:pt>
                <c:pt idx="12">
                  <c:v>2.6226530478916925E-2</c:v>
                </c:pt>
                <c:pt idx="13">
                  <c:v>3.4026053029256376E-2</c:v>
                </c:pt>
                <c:pt idx="14">
                  <c:v>9.7822024159509746E-2</c:v>
                </c:pt>
              </c:numCache>
            </c:numRef>
          </c:val>
        </c:ser>
        <c:ser>
          <c:idx val="1"/>
          <c:order val="1"/>
          <c:tx>
            <c:strRef>
              <c:f>Industry!$G$1</c:f>
              <c:strCache>
                <c:ptCount val="1"/>
                <c:pt idx="0">
                  <c:v>Commuters</c:v>
                </c:pt>
              </c:strCache>
            </c:strRef>
          </c:tx>
          <c:invertIfNegative val="0"/>
          <c:cat>
            <c:strRef>
              <c:f>Industry!$A$9:$A$23</c:f>
              <c:strCache>
                <c:ptCount val="15"/>
                <c:pt idx="0">
                  <c:v>Finance &amp; Insurance</c:v>
                </c:pt>
                <c:pt idx="1">
                  <c:v>Public admin, defence &amp; social security</c:v>
                </c:pt>
                <c:pt idx="2">
                  <c:v>Manufacturing</c:v>
                </c:pt>
                <c:pt idx="3">
                  <c:v>Transport &amp; storage</c:v>
                </c:pt>
                <c:pt idx="4">
                  <c:v>Information &amp; communication</c:v>
                </c:pt>
                <c:pt idx="5">
                  <c:v>Scientific &amp; technical</c:v>
                </c:pt>
                <c:pt idx="6">
                  <c:v>All Other</c:v>
                </c:pt>
                <c:pt idx="7">
                  <c:v>Real estate</c:v>
                </c:pt>
                <c:pt idx="8">
                  <c:v>Admin &amp; support services</c:v>
                </c:pt>
                <c:pt idx="9">
                  <c:v>Construction</c:v>
                </c:pt>
                <c:pt idx="10">
                  <c:v>Wholesale &amp; retail &amp; repair of motor vehicles</c:v>
                </c:pt>
                <c:pt idx="11">
                  <c:v>Human health &amp; social work</c:v>
                </c:pt>
                <c:pt idx="12">
                  <c:v>Other services</c:v>
                </c:pt>
                <c:pt idx="13">
                  <c:v>Arts &amp; recreation</c:v>
                </c:pt>
                <c:pt idx="14">
                  <c:v>Education</c:v>
                </c:pt>
              </c:strCache>
            </c:strRef>
          </c:cat>
          <c:val>
            <c:numRef>
              <c:f>Industry!$G$9:$G$23</c:f>
              <c:numCache>
                <c:formatCode>0%</c:formatCode>
                <c:ptCount val="15"/>
                <c:pt idx="0">
                  <c:v>0.14860326042434668</c:v>
                </c:pt>
                <c:pt idx="1">
                  <c:v>9.4929139018595884E-2</c:v>
                </c:pt>
                <c:pt idx="2">
                  <c:v>4.5069978763761023E-2</c:v>
                </c:pt>
                <c:pt idx="3">
                  <c:v>7.4348261716165376E-2</c:v>
                </c:pt>
                <c:pt idx="4">
                  <c:v>7.9034097711905532E-2</c:v>
                </c:pt>
                <c:pt idx="5">
                  <c:v>0.12489933266536854</c:v>
                </c:pt>
                <c:pt idx="6">
                  <c:v>1.349792993931603E-2</c:v>
                </c:pt>
                <c:pt idx="7">
                  <c:v>1.9333169492913901E-2</c:v>
                </c:pt>
                <c:pt idx="8">
                  <c:v>4.8021626935364957E-2</c:v>
                </c:pt>
                <c:pt idx="9">
                  <c:v>5.2471784789307523E-2</c:v>
                </c:pt>
                <c:pt idx="10">
                  <c:v>0.10122943330119541</c:v>
                </c:pt>
                <c:pt idx="11">
                  <c:v>7.5671588180804203E-2</c:v>
                </c:pt>
                <c:pt idx="12">
                  <c:v>1.8278289253958951E-2</c:v>
                </c:pt>
                <c:pt idx="13">
                  <c:v>2.2089469472118772E-2</c:v>
                </c:pt>
                <c:pt idx="14">
                  <c:v>5.9581198681714777E-2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20384"/>
        <c:axId val="81921920"/>
      </c:barChart>
      <c:catAx>
        <c:axId val="81920384"/>
        <c:scaling>
          <c:orientation val="maxMin"/>
        </c:scaling>
        <c:delete val="0"/>
        <c:axPos val="l"/>
        <c:majorTickMark val="out"/>
        <c:minorTickMark val="none"/>
        <c:tickLblPos val="nextTo"/>
        <c:crossAx val="81921920"/>
        <c:crosses val="autoZero"/>
        <c:auto val="1"/>
        <c:lblAlgn val="ctr"/>
        <c:lblOffset val="100"/>
        <c:noMultiLvlLbl val="0"/>
      </c:catAx>
      <c:valAx>
        <c:axId val="819219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81920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Industry!$J$8</c:f>
              <c:strCache>
                <c:ptCount val="1"/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Industry!$A$9:$A$24</c:f>
              <c:strCache>
                <c:ptCount val="16"/>
                <c:pt idx="0">
                  <c:v>Finance &amp; Insurance</c:v>
                </c:pt>
                <c:pt idx="1">
                  <c:v>Public admin, defence &amp; social security</c:v>
                </c:pt>
                <c:pt idx="2">
                  <c:v>Manufacturing</c:v>
                </c:pt>
                <c:pt idx="3">
                  <c:v>Transport &amp; storage</c:v>
                </c:pt>
                <c:pt idx="4">
                  <c:v>Information &amp; communication</c:v>
                </c:pt>
                <c:pt idx="5">
                  <c:v>Scientific &amp; technical</c:v>
                </c:pt>
                <c:pt idx="6">
                  <c:v>All Other</c:v>
                </c:pt>
                <c:pt idx="7">
                  <c:v>Real estate</c:v>
                </c:pt>
                <c:pt idx="8">
                  <c:v>Admin &amp; support services</c:v>
                </c:pt>
                <c:pt idx="9">
                  <c:v>Construction</c:v>
                </c:pt>
                <c:pt idx="10">
                  <c:v>Wholesale &amp; retail &amp; repair of motor vehicles</c:v>
                </c:pt>
                <c:pt idx="11">
                  <c:v>Human health &amp; social work</c:v>
                </c:pt>
                <c:pt idx="12">
                  <c:v>Other services</c:v>
                </c:pt>
                <c:pt idx="13">
                  <c:v>Arts &amp; recreation</c:v>
                </c:pt>
                <c:pt idx="14">
                  <c:v>Education</c:v>
                </c:pt>
                <c:pt idx="15">
                  <c:v>Accomm. &amp; food services</c:v>
                </c:pt>
              </c:strCache>
            </c:strRef>
          </c:cat>
          <c:val>
            <c:numRef>
              <c:f>Industry!$J$9:$J$24</c:f>
              <c:numCache>
                <c:formatCode>0%</c:formatCode>
                <c:ptCount val="16"/>
                <c:pt idx="0">
                  <c:v>0.71335706020206735</c:v>
                </c:pt>
                <c:pt idx="1">
                  <c:v>0.71759580379203425</c:v>
                </c:pt>
                <c:pt idx="2">
                  <c:v>0.75221895028581331</c:v>
                </c:pt>
                <c:pt idx="3">
                  <c:v>0.75876437897939408</c:v>
                </c:pt>
                <c:pt idx="4">
                  <c:v>0.8024489898783066</c:v>
                </c:pt>
                <c:pt idx="5">
                  <c:v>0.80654115846516639</c:v>
                </c:pt>
                <c:pt idx="6">
                  <c:v>0.81403990068237464</c:v>
                </c:pt>
                <c:pt idx="7">
                  <c:v>0.83400064928038087</c:v>
                </c:pt>
                <c:pt idx="8">
                  <c:v>0.85071053837925936</c:v>
                </c:pt>
                <c:pt idx="9">
                  <c:v>0.85360656544701441</c:v>
                </c:pt>
                <c:pt idx="10">
                  <c:v>0.85502671287271681</c:v>
                </c:pt>
                <c:pt idx="11">
                  <c:v>0.87047799018909933</c:v>
                </c:pt>
                <c:pt idx="12">
                  <c:v>0.87103285758747939</c:v>
                </c:pt>
                <c:pt idx="13">
                  <c:v>0.87879730860458205</c:v>
                </c:pt>
                <c:pt idx="14">
                  <c:v>0.88542865798242953</c:v>
                </c:pt>
                <c:pt idx="15">
                  <c:v>0.92854338899749556</c:v>
                </c:pt>
              </c:numCache>
            </c:numRef>
          </c:val>
        </c:ser>
        <c:ser>
          <c:idx val="1"/>
          <c:order val="1"/>
          <c:tx>
            <c:strRef>
              <c:f>Industry!$K$8</c:f>
              <c:strCache>
                <c:ptCount val="1"/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Industry!$A$9:$A$24</c:f>
              <c:strCache>
                <c:ptCount val="16"/>
                <c:pt idx="0">
                  <c:v>Finance &amp; Insurance</c:v>
                </c:pt>
                <c:pt idx="1">
                  <c:v>Public admin, defence &amp; social security</c:v>
                </c:pt>
                <c:pt idx="2">
                  <c:v>Manufacturing</c:v>
                </c:pt>
                <c:pt idx="3">
                  <c:v>Transport &amp; storage</c:v>
                </c:pt>
                <c:pt idx="4">
                  <c:v>Information &amp; communication</c:v>
                </c:pt>
                <c:pt idx="5">
                  <c:v>Scientific &amp; technical</c:v>
                </c:pt>
                <c:pt idx="6">
                  <c:v>All Other</c:v>
                </c:pt>
                <c:pt idx="7">
                  <c:v>Real estate</c:v>
                </c:pt>
                <c:pt idx="8">
                  <c:v>Admin &amp; support services</c:v>
                </c:pt>
                <c:pt idx="9">
                  <c:v>Construction</c:v>
                </c:pt>
                <c:pt idx="10">
                  <c:v>Wholesale &amp; retail &amp; repair of motor vehicles</c:v>
                </c:pt>
                <c:pt idx="11">
                  <c:v>Human health &amp; social work</c:v>
                </c:pt>
                <c:pt idx="12">
                  <c:v>Other services</c:v>
                </c:pt>
                <c:pt idx="13">
                  <c:v>Arts &amp; recreation</c:v>
                </c:pt>
                <c:pt idx="14">
                  <c:v>Education</c:v>
                </c:pt>
                <c:pt idx="15">
                  <c:v>Accomm. &amp; food services</c:v>
                </c:pt>
              </c:strCache>
            </c:strRef>
          </c:cat>
          <c:val>
            <c:numRef>
              <c:f>Industry!$K$9:$K$24</c:f>
              <c:numCache>
                <c:formatCode>0%</c:formatCode>
                <c:ptCount val="16"/>
                <c:pt idx="0">
                  <c:v>0.28664293979793265</c:v>
                </c:pt>
                <c:pt idx="1">
                  <c:v>0.28240419620796575</c:v>
                </c:pt>
                <c:pt idx="2">
                  <c:v>0.24778104971418669</c:v>
                </c:pt>
                <c:pt idx="3">
                  <c:v>0.24123562102060592</c:v>
                </c:pt>
                <c:pt idx="4">
                  <c:v>0.1975510101216934</c:v>
                </c:pt>
                <c:pt idx="5">
                  <c:v>0.19345884153483361</c:v>
                </c:pt>
                <c:pt idx="6">
                  <c:v>0.18596009931762536</c:v>
                </c:pt>
                <c:pt idx="7">
                  <c:v>0.16599935071961913</c:v>
                </c:pt>
                <c:pt idx="8">
                  <c:v>0.14928946162074064</c:v>
                </c:pt>
                <c:pt idx="9">
                  <c:v>0.14639343455298559</c:v>
                </c:pt>
                <c:pt idx="10">
                  <c:v>0.14497328712728319</c:v>
                </c:pt>
                <c:pt idx="11">
                  <c:v>0.12952200981090067</c:v>
                </c:pt>
                <c:pt idx="12">
                  <c:v>0.12896714241252061</c:v>
                </c:pt>
                <c:pt idx="13">
                  <c:v>0.12120269139541795</c:v>
                </c:pt>
                <c:pt idx="14">
                  <c:v>0.11457134201757047</c:v>
                </c:pt>
                <c:pt idx="15">
                  <c:v>7.1456611002504444E-2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81955456"/>
        <c:axId val="81957248"/>
      </c:barChart>
      <c:catAx>
        <c:axId val="81955456"/>
        <c:scaling>
          <c:orientation val="maxMin"/>
        </c:scaling>
        <c:delete val="0"/>
        <c:axPos val="l"/>
        <c:majorTickMark val="none"/>
        <c:minorTickMark val="none"/>
        <c:tickLblPos val="nextTo"/>
        <c:crossAx val="81957248"/>
        <c:crosses val="autoZero"/>
        <c:auto val="1"/>
        <c:lblAlgn val="ctr"/>
        <c:lblOffset val="100"/>
        <c:noMultiLvlLbl val="0"/>
      </c:catAx>
      <c:valAx>
        <c:axId val="8195724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crossAx val="8195545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34697837188956032"/>
          <c:y val="0.93545619896135834"/>
          <c:w val="0.61095268130243408"/>
          <c:h val="4.846340411873410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Ethnicity!$F$1</c:f>
              <c:strCache>
                <c:ptCount val="1"/>
                <c:pt idx="0">
                  <c:v>Lives in London</c:v>
                </c:pt>
              </c:strCache>
            </c:strRef>
          </c:tx>
          <c:invertIfNegative val="0"/>
          <c:cat>
            <c:strRef>
              <c:f>Ethnicity!$A$23:$A$28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Mixed/Multiple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Ethnicity!$F$23:$F$28</c:f>
              <c:numCache>
                <c:formatCode>0%</c:formatCode>
                <c:ptCount val="6"/>
                <c:pt idx="0">
                  <c:v>0.47157792935929854</c:v>
                </c:pt>
                <c:pt idx="1">
                  <c:v>0.18697434216797273</c:v>
                </c:pt>
                <c:pt idx="2">
                  <c:v>3.3894320619549306E-2</c:v>
                </c:pt>
                <c:pt idx="3">
                  <c:v>0.17014392033509299</c:v>
                </c:pt>
                <c:pt idx="4">
                  <c:v>0.1094449995769569</c:v>
                </c:pt>
                <c:pt idx="5">
                  <c:v>2.7964487941129535E-2</c:v>
                </c:pt>
              </c:numCache>
            </c:numRef>
          </c:val>
        </c:ser>
        <c:ser>
          <c:idx val="1"/>
          <c:order val="1"/>
          <c:tx>
            <c:strRef>
              <c:f>Ethnicity!$G$1</c:f>
              <c:strCache>
                <c:ptCount val="1"/>
                <c:pt idx="0">
                  <c:v>Lives outside London</c:v>
                </c:pt>
              </c:strCache>
            </c:strRef>
          </c:tx>
          <c:invertIfNegative val="0"/>
          <c:cat>
            <c:strRef>
              <c:f>Ethnicity!$A$23:$A$28</c:f>
              <c:strCache>
                <c:ptCount val="6"/>
                <c:pt idx="0">
                  <c:v>White British</c:v>
                </c:pt>
                <c:pt idx="1">
                  <c:v>White Other</c:v>
                </c:pt>
                <c:pt idx="2">
                  <c:v>Mixed/Multiple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Ethnicity!$G$23:$G$28</c:f>
              <c:numCache>
                <c:formatCode>0%</c:formatCode>
                <c:ptCount val="6"/>
                <c:pt idx="0">
                  <c:v>0.81333902229965072</c:v>
                </c:pt>
                <c:pt idx="1">
                  <c:v>6.7534529451162464E-2</c:v>
                </c:pt>
                <c:pt idx="2">
                  <c:v>1.6047696158555037E-2</c:v>
                </c:pt>
                <c:pt idx="3">
                  <c:v>6.5991165221002415E-2</c:v>
                </c:pt>
                <c:pt idx="4">
                  <c:v>2.986707316609967E-2</c:v>
                </c:pt>
                <c:pt idx="5">
                  <c:v>7.2205137035297332E-3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63520"/>
        <c:axId val="82365056"/>
      </c:barChart>
      <c:catAx>
        <c:axId val="8236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82365056"/>
        <c:crosses val="autoZero"/>
        <c:auto val="1"/>
        <c:lblAlgn val="ctr"/>
        <c:lblOffset val="100"/>
        <c:noMultiLvlLbl val="0"/>
      </c:catAx>
      <c:valAx>
        <c:axId val="823650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36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33337</xdr:rowOff>
    </xdr:from>
    <xdr:to>
      <xdr:col>16</xdr:col>
      <xdr:colOff>200025</xdr:colOff>
      <xdr:row>24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9</xdr:row>
      <xdr:rowOff>104775</xdr:rowOff>
    </xdr:from>
    <xdr:to>
      <xdr:col>8</xdr:col>
      <xdr:colOff>95249</xdr:colOff>
      <xdr:row>31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4</xdr:row>
      <xdr:rowOff>47624</xdr:rowOff>
    </xdr:from>
    <xdr:to>
      <xdr:col>22</xdr:col>
      <xdr:colOff>104775</xdr:colOff>
      <xdr:row>32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9</xdr:row>
      <xdr:rowOff>85725</xdr:rowOff>
    </xdr:from>
    <xdr:to>
      <xdr:col>8</xdr:col>
      <xdr:colOff>85725</xdr:colOff>
      <xdr:row>23</xdr:row>
      <xdr:rowOff>23813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19</xdr:row>
      <xdr:rowOff>80962</xdr:rowOff>
    </xdr:from>
    <xdr:to>
      <xdr:col>5</xdr:col>
      <xdr:colOff>495300</xdr:colOff>
      <xdr:row>36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19</xdr:row>
      <xdr:rowOff>90486</xdr:rowOff>
    </xdr:from>
    <xdr:to>
      <xdr:col>14</xdr:col>
      <xdr:colOff>333375</xdr:colOff>
      <xdr:row>36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14</xdr:row>
      <xdr:rowOff>23811</xdr:rowOff>
    </xdr:from>
    <xdr:to>
      <xdr:col>5</xdr:col>
      <xdr:colOff>114300</xdr:colOff>
      <xdr:row>30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1085849</xdr:colOff>
      <xdr:row>27</xdr:row>
      <xdr:rowOff>52386</xdr:rowOff>
    </xdr:from>
    <xdr:to>
      <xdr:col>11</xdr:col>
      <xdr:colOff>904874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27</xdr:row>
      <xdr:rowOff>42861</xdr:rowOff>
    </xdr:from>
    <xdr:to>
      <xdr:col>4</xdr:col>
      <xdr:colOff>657225</xdr:colOff>
      <xdr:row>52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2</xdr:row>
      <xdr:rowOff>100011</xdr:rowOff>
    </xdr:from>
    <xdr:to>
      <xdr:col>18</xdr:col>
      <xdr:colOff>371474</xdr:colOff>
      <xdr:row>27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666749</xdr:colOff>
      <xdr:row>9</xdr:row>
      <xdr:rowOff>185736</xdr:rowOff>
    </xdr:from>
    <xdr:to>
      <xdr:col>9</xdr:col>
      <xdr:colOff>485775</xdr:colOff>
      <xdr:row>32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1019174</xdr:colOff>
      <xdr:row>13</xdr:row>
      <xdr:rowOff>138111</xdr:rowOff>
    </xdr:from>
    <xdr:to>
      <xdr:col>9</xdr:col>
      <xdr:colOff>276224</xdr:colOff>
      <xdr:row>34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"/>
  <sheetViews>
    <sheetView tabSelected="1" topLeftCell="A4" workbookViewId="0">
      <selection activeCell="B49" sqref="B49"/>
    </sheetView>
  </sheetViews>
  <sheetFormatPr defaultRowHeight="15" x14ac:dyDescent="0.25"/>
  <cols>
    <col min="1" max="1" width="9.140625" style="24"/>
    <col min="2" max="2" width="22" style="24" customWidth="1"/>
    <col min="3" max="3" width="14.140625" style="24" customWidth="1"/>
    <col min="4" max="16384" width="9.140625" style="24"/>
  </cols>
  <sheetData>
    <row r="2" spans="2:2" s="42" customFormat="1" ht="20.25" x14ac:dyDescent="0.3">
      <c r="B2" s="43" t="s">
        <v>112</v>
      </c>
    </row>
    <row r="3" spans="2:2" ht="20.25" x14ac:dyDescent="0.3">
      <c r="B3" s="43" t="s">
        <v>100</v>
      </c>
    </row>
    <row r="5" spans="2:2" x14ac:dyDescent="0.25">
      <c r="B5" s="42" t="s">
        <v>118</v>
      </c>
    </row>
    <row r="6" spans="2:2" s="42" customFormat="1" x14ac:dyDescent="0.25"/>
    <row r="7" spans="2:2" s="42" customFormat="1" x14ac:dyDescent="0.25"/>
    <row r="8" spans="2:2" s="42" customFormat="1" x14ac:dyDescent="0.25"/>
    <row r="9" spans="2:2" s="42" customFormat="1" x14ac:dyDescent="0.25"/>
    <row r="10" spans="2:2" x14ac:dyDescent="0.25">
      <c r="B10" s="35" t="s">
        <v>106</v>
      </c>
    </row>
    <row r="11" spans="2:2" x14ac:dyDescent="0.25">
      <c r="B11" s="24" t="s">
        <v>101</v>
      </c>
    </row>
    <row r="12" spans="2:2" x14ac:dyDescent="0.25">
      <c r="B12" s="24" t="s">
        <v>102</v>
      </c>
    </row>
    <row r="13" spans="2:2" x14ac:dyDescent="0.25">
      <c r="B13" s="24" t="s">
        <v>103</v>
      </c>
    </row>
    <row r="14" spans="2:2" x14ac:dyDescent="0.25">
      <c r="B14" s="24" t="s">
        <v>104</v>
      </c>
    </row>
    <row r="15" spans="2:2" x14ac:dyDescent="0.25">
      <c r="B15" s="24" t="s">
        <v>105</v>
      </c>
    </row>
    <row r="17" spans="2:9" x14ac:dyDescent="0.25">
      <c r="B17" s="46" t="s">
        <v>114</v>
      </c>
      <c r="C17" s="24" t="s">
        <v>115</v>
      </c>
      <c r="D17" s="42"/>
      <c r="E17" s="42"/>
      <c r="F17" s="42"/>
    </row>
    <row r="18" spans="2:9" x14ac:dyDescent="0.25">
      <c r="B18" s="42"/>
      <c r="C18" s="42"/>
      <c r="D18" s="42"/>
      <c r="E18" s="42"/>
      <c r="F18" s="42"/>
    </row>
    <row r="19" spans="2:9" x14ac:dyDescent="0.25">
      <c r="B19" s="46" t="s">
        <v>107</v>
      </c>
      <c r="C19" s="42" t="s">
        <v>116</v>
      </c>
      <c r="G19" s="42"/>
      <c r="H19" s="42"/>
    </row>
    <row r="20" spans="2:9" x14ac:dyDescent="0.25">
      <c r="D20" s="42"/>
      <c r="E20" s="42"/>
      <c r="F20" s="42"/>
      <c r="G20" s="42"/>
      <c r="H20" s="42"/>
    </row>
    <row r="21" spans="2:9" x14ac:dyDescent="0.25">
      <c r="B21" s="41" t="s">
        <v>108</v>
      </c>
      <c r="C21" s="36">
        <v>42200</v>
      </c>
      <c r="D21" s="42"/>
      <c r="E21" s="42"/>
      <c r="F21" s="42"/>
      <c r="G21" s="42"/>
      <c r="H21" s="42"/>
      <c r="I21" s="37"/>
    </row>
    <row r="22" spans="2:9" x14ac:dyDescent="0.25">
      <c r="G22" s="42"/>
      <c r="H22" s="42"/>
      <c r="I22" s="40"/>
    </row>
    <row r="23" spans="2:9" x14ac:dyDescent="0.25">
      <c r="B23" s="41" t="s">
        <v>109</v>
      </c>
      <c r="C23" s="38" t="s">
        <v>113</v>
      </c>
    </row>
    <row r="24" spans="2:9" x14ac:dyDescent="0.25">
      <c r="G24" s="42"/>
      <c r="H24" s="42"/>
      <c r="I24" s="42"/>
    </row>
    <row r="25" spans="2:9" x14ac:dyDescent="0.25">
      <c r="G25" s="42"/>
      <c r="H25" s="42"/>
      <c r="I25" s="42"/>
    </row>
    <row r="26" spans="2:9" x14ac:dyDescent="0.25">
      <c r="B26" s="38" t="s">
        <v>110</v>
      </c>
      <c r="C26" s="42"/>
    </row>
    <row r="27" spans="2:9" x14ac:dyDescent="0.25">
      <c r="B27" s="39" t="s">
        <v>111</v>
      </c>
      <c r="C27" s="37"/>
    </row>
    <row r="36" spans="2:2" ht="20.25" x14ac:dyDescent="0.3">
      <c r="B36" s="43"/>
    </row>
    <row r="37" spans="2:2" ht="18.75" x14ac:dyDescent="0.3">
      <c r="B37" s="44"/>
    </row>
    <row r="38" spans="2:2" ht="18.75" x14ac:dyDescent="0.3">
      <c r="B38" s="44"/>
    </row>
    <row r="40" spans="2:2" x14ac:dyDescent="0.25">
      <c r="B40" s="45"/>
    </row>
  </sheetData>
  <hyperlinks>
    <hyperlink ref="B27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L31" sqref="L31"/>
    </sheetView>
  </sheetViews>
  <sheetFormatPr defaultRowHeight="15" x14ac:dyDescent="0.25"/>
  <cols>
    <col min="1" max="1" width="4.85546875" style="24" customWidth="1"/>
    <col min="2" max="2" width="15.85546875" style="24" customWidth="1"/>
    <col min="3" max="6" width="17" style="24" customWidth="1"/>
    <col min="7" max="16384" width="9.140625" style="24"/>
  </cols>
  <sheetData>
    <row r="2" spans="2:6" ht="30" x14ac:dyDescent="0.25">
      <c r="B2" s="22"/>
      <c r="C2" s="25" t="s">
        <v>6</v>
      </c>
      <c r="D2" s="25" t="s">
        <v>7</v>
      </c>
      <c r="E2" s="25" t="s">
        <v>31</v>
      </c>
      <c r="F2" s="25" t="s">
        <v>30</v>
      </c>
    </row>
    <row r="3" spans="2:6" x14ac:dyDescent="0.25">
      <c r="B3" s="24" t="s">
        <v>10</v>
      </c>
      <c r="C3" s="11">
        <v>2142735</v>
      </c>
      <c r="D3" s="11">
        <v>492370</v>
      </c>
      <c r="E3" s="11">
        <v>75217</v>
      </c>
      <c r="F3" s="11">
        <v>1024522</v>
      </c>
    </row>
    <row r="4" spans="2:6" x14ac:dyDescent="0.25">
      <c r="B4" s="24" t="s">
        <v>9</v>
      </c>
      <c r="C4" s="11">
        <v>672575</v>
      </c>
      <c r="D4" s="11">
        <v>35826</v>
      </c>
      <c r="E4" s="11">
        <v>4401</v>
      </c>
      <c r="F4" s="11">
        <v>80653</v>
      </c>
    </row>
    <row r="5" spans="2:6" x14ac:dyDescent="0.25">
      <c r="B5" s="24" t="s">
        <v>8</v>
      </c>
      <c r="C5" s="11">
        <v>2815310</v>
      </c>
      <c r="D5" s="11">
        <v>528196</v>
      </c>
      <c r="E5" s="11">
        <v>79618</v>
      </c>
      <c r="F5" s="11">
        <v>1105175</v>
      </c>
    </row>
    <row r="7" spans="2:6" x14ac:dyDescent="0.25">
      <c r="B7" s="24" t="s">
        <v>10</v>
      </c>
      <c r="C7" s="5">
        <f t="shared" ref="C7:F8" si="0">C3/SUM($C3:$F3)</f>
        <v>0.57371472543431534</v>
      </c>
      <c r="D7" s="5">
        <f t="shared" si="0"/>
        <v>0.13183147676315263</v>
      </c>
      <c r="E7" s="5">
        <f t="shared" si="0"/>
        <v>2.0139261505969192E-2</v>
      </c>
      <c r="F7" s="5">
        <f t="shared" si="0"/>
        <v>0.27431453629656283</v>
      </c>
    </row>
    <row r="8" spans="2:6" x14ac:dyDescent="0.25">
      <c r="B8" s="24" t="s">
        <v>9</v>
      </c>
      <c r="C8" s="5">
        <f t="shared" si="0"/>
        <v>0.84765361614710344</v>
      </c>
      <c r="D8" s="5">
        <f t="shared" si="0"/>
        <v>4.5151898973476753E-2</v>
      </c>
      <c r="E8" s="5">
        <f t="shared" si="0"/>
        <v>5.5466283532147383E-3</v>
      </c>
      <c r="F8" s="5">
        <f t="shared" si="0"/>
        <v>0.10164785652620502</v>
      </c>
    </row>
    <row r="9" spans="2:6" x14ac:dyDescent="0.25">
      <c r="C9" s="5"/>
      <c r="D9" s="5"/>
      <c r="E9" s="5"/>
      <c r="F9" s="5"/>
    </row>
    <row r="10" spans="2:6" x14ac:dyDescent="0.25">
      <c r="B10" s="24" t="s">
        <v>10</v>
      </c>
      <c r="D10" s="5">
        <f t="shared" ref="D10:F11" si="1">D3/SUM($D3:$F3)</f>
        <v>0.30925646422449721</v>
      </c>
      <c r="E10" s="5">
        <f t="shared" si="1"/>
        <v>4.7243624651327268E-2</v>
      </c>
      <c r="F10" s="5">
        <f t="shared" si="1"/>
        <v>0.64349991112417559</v>
      </c>
    </row>
    <row r="11" spans="2:6" x14ac:dyDescent="0.25">
      <c r="B11" s="24" t="s">
        <v>9</v>
      </c>
      <c r="D11" s="5">
        <f t="shared" si="1"/>
        <v>0.29637657180675048</v>
      </c>
      <c r="E11" s="5">
        <f t="shared" si="1"/>
        <v>3.6408007941760426E-2</v>
      </c>
      <c r="F11" s="5">
        <f t="shared" si="1"/>
        <v>0.66721542025148906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"/>
  <sheetViews>
    <sheetView workbookViewId="0">
      <selection activeCell="E5" sqref="E5"/>
    </sheetView>
  </sheetViews>
  <sheetFormatPr defaultRowHeight="15" x14ac:dyDescent="0.25"/>
  <cols>
    <col min="1" max="1" width="22.5703125" style="24" customWidth="1"/>
    <col min="2" max="3" width="14.28515625" style="24" bestFit="1" customWidth="1"/>
    <col min="4" max="4" width="13.28515625" style="24" bestFit="1" customWidth="1"/>
    <col min="5" max="5" width="11.5703125" style="24" bestFit="1" customWidth="1"/>
    <col min="6" max="6" width="13.28515625" style="24" bestFit="1" customWidth="1"/>
    <col min="7" max="7" width="9.140625" style="24"/>
    <col min="8" max="8" width="13.28515625" style="24" bestFit="1" customWidth="1"/>
    <col min="9" max="9" width="11.5703125" style="24" bestFit="1" customWidth="1"/>
    <col min="10" max="10" width="10.5703125" style="24" bestFit="1" customWidth="1"/>
    <col min="11" max="11" width="13.28515625" style="24" bestFit="1" customWidth="1"/>
    <col min="12" max="16384" width="9.140625" style="24"/>
  </cols>
  <sheetData>
    <row r="2" spans="1:16" x14ac:dyDescent="0.25">
      <c r="B2" s="51" t="s">
        <v>8</v>
      </c>
      <c r="C2" s="51"/>
      <c r="D2" s="51"/>
      <c r="E2" s="51"/>
      <c r="F2" s="51"/>
      <c r="H2" s="51" t="s">
        <v>9</v>
      </c>
      <c r="I2" s="51"/>
      <c r="J2" s="51"/>
      <c r="K2" s="51"/>
      <c r="M2" s="51" t="s">
        <v>36</v>
      </c>
      <c r="N2" s="51"/>
      <c r="O2" s="51"/>
      <c r="P2" s="51"/>
    </row>
    <row r="3" spans="1:16" ht="30" x14ac:dyDescent="0.25">
      <c r="B3" s="27"/>
      <c r="C3" s="29" t="s">
        <v>6</v>
      </c>
      <c r="D3" s="29" t="s">
        <v>7</v>
      </c>
      <c r="E3" s="29" t="s">
        <v>31</v>
      </c>
      <c r="F3" s="29" t="s">
        <v>30</v>
      </c>
      <c r="G3" s="30"/>
      <c r="H3" s="29" t="s">
        <v>6</v>
      </c>
      <c r="I3" s="29" t="s">
        <v>7</v>
      </c>
      <c r="J3" s="29" t="s">
        <v>37</v>
      </c>
      <c r="K3" s="29" t="s">
        <v>30</v>
      </c>
      <c r="L3" s="30"/>
      <c r="M3" s="29" t="s">
        <v>6</v>
      </c>
      <c r="N3" s="29" t="s">
        <v>7</v>
      </c>
      <c r="O3" s="29" t="s">
        <v>65</v>
      </c>
      <c r="P3" s="29" t="s">
        <v>30</v>
      </c>
    </row>
    <row r="4" spans="1:16" x14ac:dyDescent="0.25">
      <c r="A4" s="24" t="s">
        <v>38</v>
      </c>
      <c r="B4" s="11">
        <v>4021781</v>
      </c>
      <c r="C4" s="11">
        <v>2322461</v>
      </c>
      <c r="D4" s="11">
        <v>519227</v>
      </c>
      <c r="E4" s="11">
        <v>80059</v>
      </c>
      <c r="F4" s="11">
        <v>1100034</v>
      </c>
      <c r="G4" s="11"/>
      <c r="H4" s="11">
        <v>1713771</v>
      </c>
      <c r="I4" s="11">
        <v>342849</v>
      </c>
      <c r="J4" s="11">
        <v>55421</v>
      </c>
      <c r="K4" s="11">
        <v>814108</v>
      </c>
      <c r="M4" s="5">
        <f>H4/C4</f>
        <v>0.73791163769811419</v>
      </c>
      <c r="N4" s="5">
        <f t="shared" ref="N4:P4" si="0">I4/D4</f>
        <v>0.66030657111436808</v>
      </c>
      <c r="O4" s="5">
        <f t="shared" si="0"/>
        <v>0.69225196417641988</v>
      </c>
      <c r="P4" s="5">
        <f t="shared" si="0"/>
        <v>0.74007530676324551</v>
      </c>
    </row>
    <row r="5" spans="1:16" x14ac:dyDescent="0.25">
      <c r="A5" s="24" t="s">
        <v>39</v>
      </c>
      <c r="B5" s="11">
        <v>22659787</v>
      </c>
      <c r="C5" s="11">
        <v>20235651</v>
      </c>
      <c r="D5" s="11">
        <v>932441</v>
      </c>
      <c r="E5" s="11">
        <v>76015</v>
      </c>
      <c r="F5" s="11">
        <v>1415680</v>
      </c>
      <c r="G5" s="11"/>
      <c r="H5" s="11">
        <v>1098264</v>
      </c>
      <c r="I5" s="11">
        <v>185235</v>
      </c>
      <c r="J5" s="11">
        <v>24188</v>
      </c>
      <c r="K5" s="11">
        <v>290841</v>
      </c>
      <c r="M5" s="5">
        <f t="shared" ref="M5:M6" si="1">H5/C5</f>
        <v>5.4273717213249036E-2</v>
      </c>
      <c r="N5" s="5">
        <f t="shared" ref="N5:N6" si="2">I5/D5</f>
        <v>0.19865600075500756</v>
      </c>
      <c r="O5" s="5">
        <f t="shared" ref="O5:O6" si="3">J5/E5</f>
        <v>0.31820035519305401</v>
      </c>
      <c r="P5" s="5">
        <f t="shared" ref="P5:P6" si="4">K5/F5</f>
        <v>0.20544261415009041</v>
      </c>
    </row>
    <row r="6" spans="1:16" x14ac:dyDescent="0.25">
      <c r="A6" s="24" t="s">
        <v>8</v>
      </c>
      <c r="B6" s="11">
        <v>26681568</v>
      </c>
      <c r="C6" s="11">
        <v>22558112</v>
      </c>
      <c r="D6" s="11">
        <v>1451668</v>
      </c>
      <c r="E6" s="11">
        <v>156074</v>
      </c>
      <c r="F6" s="11">
        <v>2515714</v>
      </c>
      <c r="G6" s="11"/>
      <c r="H6" s="11">
        <v>2812035</v>
      </c>
      <c r="I6" s="11">
        <v>528084</v>
      </c>
      <c r="J6" s="11">
        <v>79609</v>
      </c>
      <c r="K6" s="11">
        <v>1104949</v>
      </c>
      <c r="M6" s="5">
        <f t="shared" si="1"/>
        <v>0.12465737380858824</v>
      </c>
      <c r="N6" s="5">
        <f t="shared" si="2"/>
        <v>0.36377739262696429</v>
      </c>
      <c r="O6" s="5">
        <f t="shared" si="3"/>
        <v>0.5100721452644259</v>
      </c>
      <c r="P6" s="5">
        <f t="shared" si="4"/>
        <v>0.43921884602144756</v>
      </c>
    </row>
  </sheetData>
  <mergeCells count="3">
    <mergeCell ref="B2:F2"/>
    <mergeCell ref="H2:K2"/>
    <mergeCell ref="M2:P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12"/>
  <sheetViews>
    <sheetView workbookViewId="0">
      <selection activeCell="R30" sqref="R30"/>
    </sheetView>
  </sheetViews>
  <sheetFormatPr defaultRowHeight="15" x14ac:dyDescent="0.25"/>
  <cols>
    <col min="1" max="1" width="23.5703125" style="24" customWidth="1"/>
    <col min="2" max="2" width="11.28515625" style="24" customWidth="1"/>
    <col min="3" max="3" width="9.140625" style="24"/>
    <col min="4" max="4" width="11.5703125" style="24" bestFit="1" customWidth="1"/>
    <col min="5" max="16384" width="9.140625" style="24"/>
  </cols>
  <sheetData>
    <row r="2" spans="1:4" s="26" customFormat="1" x14ac:dyDescent="0.25">
      <c r="A2" s="27"/>
      <c r="B2" s="33" t="s">
        <v>8</v>
      </c>
      <c r="C2" s="33" t="s">
        <v>0</v>
      </c>
      <c r="D2" s="33" t="s">
        <v>1</v>
      </c>
    </row>
    <row r="3" spans="1:4" x14ac:dyDescent="0.25">
      <c r="A3" s="24" t="s">
        <v>10</v>
      </c>
      <c r="B3" s="24">
        <f>D3+C3</f>
        <v>3734844</v>
      </c>
      <c r="C3" s="24">
        <v>1974171</v>
      </c>
      <c r="D3" s="24">
        <v>1760673</v>
      </c>
    </row>
    <row r="4" spans="1:4" x14ac:dyDescent="0.25">
      <c r="A4" s="24" t="s">
        <v>9</v>
      </c>
      <c r="B4" s="24">
        <f t="shared" ref="B4:B5" si="0">D4+C4</f>
        <v>793455</v>
      </c>
      <c r="C4" s="24">
        <v>494129</v>
      </c>
      <c r="D4" s="24">
        <v>299326</v>
      </c>
    </row>
    <row r="5" spans="1:4" x14ac:dyDescent="0.25">
      <c r="A5" s="24" t="s">
        <v>8</v>
      </c>
      <c r="B5" s="24">
        <f t="shared" si="0"/>
        <v>4528299</v>
      </c>
      <c r="C5" s="24">
        <v>2468300</v>
      </c>
      <c r="D5" s="24">
        <v>2059999</v>
      </c>
    </row>
    <row r="8" spans="1:4" x14ac:dyDescent="0.25">
      <c r="A8" s="28"/>
      <c r="B8" s="34" t="s">
        <v>0</v>
      </c>
      <c r="C8" s="34" t="s">
        <v>1</v>
      </c>
    </row>
    <row r="9" spans="1:4" x14ac:dyDescent="0.25">
      <c r="A9" s="24" t="s">
        <v>38</v>
      </c>
      <c r="B9" s="17">
        <f>C3/$B3</f>
        <v>0.52858191667443133</v>
      </c>
      <c r="C9" s="17">
        <f>D3/$B3</f>
        <v>0.47141808332556862</v>
      </c>
      <c r="D9" s="5"/>
    </row>
    <row r="10" spans="1:4" x14ac:dyDescent="0.25">
      <c r="A10" s="24" t="s">
        <v>55</v>
      </c>
      <c r="B10" s="5">
        <f>C4/$B4</f>
        <v>0.622756173948113</v>
      </c>
      <c r="C10" s="5">
        <f>D4/$B4</f>
        <v>0.377243826051887</v>
      </c>
      <c r="D10" s="5"/>
    </row>
    <row r="12" spans="1:4" x14ac:dyDescent="0.25">
      <c r="D12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38" sqref="F38"/>
    </sheetView>
  </sheetViews>
  <sheetFormatPr defaultRowHeight="15" x14ac:dyDescent="0.25"/>
  <cols>
    <col min="1" max="1" width="18.85546875" style="24" customWidth="1"/>
    <col min="2" max="8" width="11" style="24" customWidth="1"/>
    <col min="9" max="16384" width="9.140625" style="24"/>
  </cols>
  <sheetData>
    <row r="1" spans="1:8" s="22" customFormat="1" x14ac:dyDescent="0.25">
      <c r="B1" s="22" t="s">
        <v>8</v>
      </c>
      <c r="C1" s="22" t="s">
        <v>66</v>
      </c>
      <c r="D1" s="22" t="s">
        <v>67</v>
      </c>
      <c r="E1" s="22" t="s">
        <v>68</v>
      </c>
      <c r="F1" s="22" t="s">
        <v>69</v>
      </c>
      <c r="G1" s="22" t="s">
        <v>70</v>
      </c>
      <c r="H1" s="22" t="s">
        <v>71</v>
      </c>
    </row>
    <row r="2" spans="1:8" x14ac:dyDescent="0.25">
      <c r="A2" s="24" t="s">
        <v>38</v>
      </c>
      <c r="B2" s="11">
        <v>3734844</v>
      </c>
      <c r="C2" s="11">
        <v>407293</v>
      </c>
      <c r="D2" s="11">
        <v>1197502</v>
      </c>
      <c r="E2" s="11">
        <v>1304019</v>
      </c>
      <c r="F2" s="11">
        <v>716547</v>
      </c>
      <c r="G2" s="11">
        <v>87843</v>
      </c>
      <c r="H2" s="11">
        <v>21640</v>
      </c>
    </row>
    <row r="3" spans="1:8" x14ac:dyDescent="0.25">
      <c r="A3" s="24" t="s">
        <v>55</v>
      </c>
      <c r="B3" s="11">
        <v>793455</v>
      </c>
      <c r="C3" s="11">
        <v>62522</v>
      </c>
      <c r="D3" s="11">
        <v>186221</v>
      </c>
      <c r="E3" s="11">
        <v>345356</v>
      </c>
      <c r="F3" s="11">
        <v>181988</v>
      </c>
      <c r="G3" s="11">
        <v>14804</v>
      </c>
      <c r="H3" s="11">
        <v>2564</v>
      </c>
    </row>
    <row r="4" spans="1:8" x14ac:dyDescent="0.25">
      <c r="A4" s="24" t="s">
        <v>8</v>
      </c>
      <c r="B4" s="11">
        <v>4528299</v>
      </c>
      <c r="C4" s="11">
        <v>469815</v>
      </c>
      <c r="D4" s="11">
        <v>1383723</v>
      </c>
      <c r="E4" s="11">
        <v>1649375</v>
      </c>
      <c r="F4" s="11">
        <v>898535</v>
      </c>
      <c r="G4" s="11">
        <v>102647</v>
      </c>
      <c r="H4" s="11">
        <v>24204</v>
      </c>
    </row>
    <row r="6" spans="1:8" x14ac:dyDescent="0.25">
      <c r="C6" s="22" t="s">
        <v>66</v>
      </c>
      <c r="D6" s="22" t="s">
        <v>67</v>
      </c>
      <c r="E6" s="22" t="s">
        <v>68</v>
      </c>
      <c r="F6" s="22" t="s">
        <v>69</v>
      </c>
      <c r="G6" s="22" t="s">
        <v>70</v>
      </c>
      <c r="H6" s="22" t="s">
        <v>71</v>
      </c>
    </row>
    <row r="7" spans="1:8" x14ac:dyDescent="0.25">
      <c r="A7" s="24" t="s">
        <v>38</v>
      </c>
      <c r="C7" s="5">
        <f t="shared" ref="C7:H9" si="0">C2/$B2</f>
        <v>0.10905221208703764</v>
      </c>
      <c r="D7" s="5">
        <f t="shared" si="0"/>
        <v>0.32062972375820786</v>
      </c>
      <c r="E7" s="5">
        <f t="shared" si="0"/>
        <v>0.34914952271098876</v>
      </c>
      <c r="F7" s="5">
        <f t="shared" si="0"/>
        <v>0.19185459954953943</v>
      </c>
      <c r="G7" s="5">
        <f t="shared" si="0"/>
        <v>2.3519857857516941E-2</v>
      </c>
      <c r="H7" s="5">
        <f t="shared" si="0"/>
        <v>5.7940840367094312E-3</v>
      </c>
    </row>
    <row r="8" spans="1:8" x14ac:dyDescent="0.25">
      <c r="A8" s="24" t="s">
        <v>55</v>
      </c>
      <c r="C8" s="5">
        <f t="shared" si="0"/>
        <v>7.8797159259189245E-2</v>
      </c>
      <c r="D8" s="5">
        <f t="shared" si="0"/>
        <v>0.23469635959191132</v>
      </c>
      <c r="E8" s="5">
        <f t="shared" si="0"/>
        <v>0.43525593763981574</v>
      </c>
      <c r="F8" s="5">
        <f t="shared" si="0"/>
        <v>0.22936146347303879</v>
      </c>
      <c r="G8" s="5">
        <f t="shared" si="0"/>
        <v>1.865764284048875E-2</v>
      </c>
      <c r="H8" s="5">
        <f t="shared" si="0"/>
        <v>3.2314371955561435E-3</v>
      </c>
    </row>
    <row r="9" spans="1:8" x14ac:dyDescent="0.25">
      <c r="A9" s="24" t="s">
        <v>8</v>
      </c>
      <c r="C9" s="5">
        <f t="shared" si="0"/>
        <v>0.10375087864118514</v>
      </c>
      <c r="D9" s="5">
        <f t="shared" si="0"/>
        <v>0.30557235730237781</v>
      </c>
      <c r="E9" s="5">
        <f t="shared" si="0"/>
        <v>0.36423721136788889</v>
      </c>
      <c r="F9" s="5">
        <f t="shared" si="0"/>
        <v>0.19842660566362777</v>
      </c>
      <c r="G9" s="5">
        <f t="shared" si="0"/>
        <v>2.2667893617448847E-2</v>
      </c>
      <c r="H9" s="5">
        <f t="shared" si="0"/>
        <v>5.3450534074715476E-3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"/>
  <sheetViews>
    <sheetView workbookViewId="0">
      <selection activeCell="G35" sqref="G35"/>
    </sheetView>
  </sheetViews>
  <sheetFormatPr defaultRowHeight="15" x14ac:dyDescent="0.25"/>
  <cols>
    <col min="1" max="1" width="23.85546875" style="24" customWidth="1"/>
    <col min="2" max="2" width="13.28515625" style="24" bestFit="1" customWidth="1"/>
    <col min="3" max="3" width="10.5703125" style="24" bestFit="1" customWidth="1"/>
    <col min="4" max="5" width="11.5703125" style="24" bestFit="1" customWidth="1"/>
    <col min="6" max="16384" width="9.140625" style="24"/>
  </cols>
  <sheetData>
    <row r="2" spans="1:9" ht="30" x14ac:dyDescent="0.25">
      <c r="A2" s="28"/>
      <c r="B2" s="31" t="s">
        <v>96</v>
      </c>
      <c r="C2" s="31" t="s">
        <v>97</v>
      </c>
      <c r="D2" s="31" t="s">
        <v>98</v>
      </c>
      <c r="E2" s="31" t="s">
        <v>99</v>
      </c>
      <c r="F2" s="32"/>
      <c r="G2" s="32" t="s">
        <v>11</v>
      </c>
      <c r="H2" s="32" t="s">
        <v>117</v>
      </c>
      <c r="I2" s="28"/>
    </row>
    <row r="3" spans="1:9" x14ac:dyDescent="0.25">
      <c r="A3" s="24" t="s">
        <v>38</v>
      </c>
      <c r="B3" s="11">
        <v>2718628</v>
      </c>
      <c r="C3" s="11">
        <v>41207</v>
      </c>
      <c r="D3" s="11">
        <v>848588</v>
      </c>
      <c r="E3" s="11">
        <v>126421</v>
      </c>
      <c r="G3" s="5">
        <v>0.73894251004861244</v>
      </c>
      <c r="H3" s="5">
        <v>0.2610574899513875</v>
      </c>
    </row>
    <row r="4" spans="1:9" x14ac:dyDescent="0.25">
      <c r="A4" s="24" t="s">
        <v>55</v>
      </c>
      <c r="B4" s="11">
        <v>684431</v>
      </c>
      <c r="C4" s="11">
        <v>5032</v>
      </c>
      <c r="D4" s="11">
        <v>94759</v>
      </c>
      <c r="E4" s="11">
        <v>9233</v>
      </c>
      <c r="G4" s="5">
        <v>0.86893774694217063</v>
      </c>
      <c r="H4" s="5">
        <v>0.13106225305782937</v>
      </c>
    </row>
    <row r="5" spans="1:9" x14ac:dyDescent="0.25">
      <c r="A5" s="24" t="s">
        <v>8</v>
      </c>
      <c r="B5" s="11">
        <v>3403059</v>
      </c>
      <c r="C5" s="11">
        <v>46239</v>
      </c>
      <c r="D5" s="11">
        <v>943347</v>
      </c>
      <c r="E5" s="11">
        <v>135654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8"/>
  <sheetViews>
    <sheetView workbookViewId="0">
      <selection activeCell="F38" sqref="F38"/>
    </sheetView>
  </sheetViews>
  <sheetFormatPr defaultRowHeight="15" x14ac:dyDescent="0.25"/>
  <cols>
    <col min="1" max="1" width="53.5703125" style="1" customWidth="1"/>
    <col min="2" max="4" width="12.85546875" style="2" customWidth="1"/>
    <col min="5" max="11" width="12.85546875" style="3" customWidth="1"/>
    <col min="12" max="12" width="10.5703125" style="3" bestFit="1" customWidth="1"/>
    <col min="13" max="13" width="9.140625" style="3"/>
    <col min="14" max="14" width="12" style="3" customWidth="1"/>
    <col min="15" max="16384" width="9.140625" style="3"/>
  </cols>
  <sheetData>
    <row r="1" spans="1:16" x14ac:dyDescent="0.25">
      <c r="F1" s="47" t="s">
        <v>72</v>
      </c>
      <c r="G1" s="47"/>
      <c r="I1" s="48" t="s">
        <v>73</v>
      </c>
      <c r="J1" s="48"/>
    </row>
    <row r="2" spans="1:16" s="1" customFormat="1" x14ac:dyDescent="0.25">
      <c r="A2" s="8"/>
      <c r="B2" s="9" t="s">
        <v>10</v>
      </c>
      <c r="C2" s="9" t="s">
        <v>9</v>
      </c>
      <c r="D2" s="9" t="s">
        <v>8</v>
      </c>
      <c r="E2" s="10"/>
      <c r="F2" s="9" t="s">
        <v>10</v>
      </c>
      <c r="G2" s="9" t="s">
        <v>9</v>
      </c>
      <c r="H2" s="10"/>
      <c r="I2" s="9" t="s">
        <v>10</v>
      </c>
      <c r="J2" s="9" t="s">
        <v>9</v>
      </c>
      <c r="K2" s="10"/>
    </row>
    <row r="3" spans="1:16" s="1" customFormat="1" x14ac:dyDescent="0.25">
      <c r="A3" s="4" t="s">
        <v>24</v>
      </c>
      <c r="B3" s="11">
        <v>120839</v>
      </c>
      <c r="C3" s="11">
        <v>52126</v>
      </c>
      <c r="D3" s="11">
        <v>172965</v>
      </c>
      <c r="F3" s="5">
        <f>B3/(SUM($B$3:$B$16))</f>
        <v>3.2372005752213336E-2</v>
      </c>
      <c r="G3" s="5">
        <f>C3/(SUM($C$3:$C$16))</f>
        <v>6.5731168775488069E-2</v>
      </c>
      <c r="I3" s="5">
        <f>B3/$D3</f>
        <v>0.69863267134969498</v>
      </c>
      <c r="J3" s="5">
        <f>C3/$D3</f>
        <v>0.30136732865030497</v>
      </c>
    </row>
    <row r="4" spans="1:16" x14ac:dyDescent="0.25">
      <c r="A4" s="4" t="s">
        <v>15</v>
      </c>
      <c r="B4" s="11">
        <v>526900</v>
      </c>
      <c r="C4" s="11">
        <v>163867</v>
      </c>
      <c r="D4" s="11">
        <v>690767</v>
      </c>
      <c r="F4" s="5">
        <f t="shared" ref="F4:F15" si="0">B4/(SUM($B$3:$B$16))</f>
        <v>0.14115318589893336</v>
      </c>
      <c r="G4" s="5">
        <f t="shared" ref="G4:G15" si="1">C4/(SUM($C$3:$C$16))</f>
        <v>0.20663717595313094</v>
      </c>
      <c r="I4" s="5">
        <f t="shared" ref="I4:I15" si="2">B4/$D4</f>
        <v>0.76277529181330317</v>
      </c>
      <c r="J4" s="5">
        <f t="shared" ref="J4:J15" si="3">C4/$D4</f>
        <v>0.2372247081866968</v>
      </c>
    </row>
    <row r="5" spans="1:16" x14ac:dyDescent="0.25">
      <c r="A5" s="4" t="s">
        <v>16</v>
      </c>
      <c r="B5" s="11">
        <v>764341</v>
      </c>
      <c r="C5" s="11">
        <v>160002</v>
      </c>
      <c r="D5" s="11">
        <v>924343</v>
      </c>
      <c r="F5" s="5">
        <f t="shared" si="0"/>
        <v>0.20476213183370018</v>
      </c>
      <c r="G5" s="5">
        <f t="shared" si="1"/>
        <v>0.20176338998610371</v>
      </c>
      <c r="I5" s="5">
        <f t="shared" si="2"/>
        <v>0.82690191844369465</v>
      </c>
      <c r="J5" s="5">
        <f t="shared" si="3"/>
        <v>0.17309808155630541</v>
      </c>
    </row>
    <row r="6" spans="1:16" x14ac:dyDescent="0.25">
      <c r="A6" s="4" t="s">
        <v>17</v>
      </c>
      <c r="B6" s="11">
        <v>240728</v>
      </c>
      <c r="C6" s="11">
        <v>86716</v>
      </c>
      <c r="D6" s="11">
        <v>327444</v>
      </c>
      <c r="F6" s="5">
        <f t="shared" si="0"/>
        <v>6.4489512497776486E-2</v>
      </c>
      <c r="G6" s="5">
        <f t="shared" si="1"/>
        <v>0.1093493464208883</v>
      </c>
      <c r="I6" s="5">
        <f t="shared" si="2"/>
        <v>0.73517303722163174</v>
      </c>
      <c r="J6" s="5">
        <f t="shared" si="3"/>
        <v>0.2648269627783682</v>
      </c>
      <c r="O6" s="5"/>
      <c r="P6" s="5"/>
    </row>
    <row r="7" spans="1:16" x14ac:dyDescent="0.25">
      <c r="A7" s="4" t="s">
        <v>18</v>
      </c>
      <c r="B7" s="11">
        <v>99585</v>
      </c>
      <c r="C7" s="11">
        <v>38299</v>
      </c>
      <c r="D7" s="11">
        <v>137884</v>
      </c>
      <c r="F7" s="5">
        <f t="shared" si="0"/>
        <v>2.6678193239220493E-2</v>
      </c>
      <c r="G7" s="5">
        <f t="shared" si="1"/>
        <v>4.8295246766151587E-2</v>
      </c>
      <c r="I7" s="5">
        <f t="shared" si="2"/>
        <v>0.7222375329987526</v>
      </c>
      <c r="J7" s="5">
        <f t="shared" si="3"/>
        <v>0.2777624670012474</v>
      </c>
    </row>
    <row r="8" spans="1:16" x14ac:dyDescent="0.25">
      <c r="A8" s="4" t="s">
        <v>19</v>
      </c>
      <c r="B8" s="11">
        <v>498661</v>
      </c>
      <c r="C8" s="11">
        <v>125008</v>
      </c>
      <c r="D8" s="11">
        <v>623669</v>
      </c>
      <c r="F8" s="5">
        <f t="shared" si="0"/>
        <v>0.13358813595283356</v>
      </c>
      <c r="G8" s="5">
        <f t="shared" si="1"/>
        <v>0.15763576614906596</v>
      </c>
      <c r="I8" s="5">
        <f t="shared" si="2"/>
        <v>0.79956034370796047</v>
      </c>
      <c r="J8" s="5">
        <f t="shared" si="3"/>
        <v>0.20043965629203953</v>
      </c>
    </row>
    <row r="9" spans="1:16" x14ac:dyDescent="0.25">
      <c r="A9" s="4" t="s">
        <v>12</v>
      </c>
      <c r="B9" s="11">
        <v>98612</v>
      </c>
      <c r="C9" s="11">
        <v>12879</v>
      </c>
      <c r="D9" s="11">
        <v>111491</v>
      </c>
      <c r="F9" s="5">
        <f t="shared" si="0"/>
        <v>2.6417532677672453E-2</v>
      </c>
      <c r="G9" s="5">
        <f t="shared" si="1"/>
        <v>1.6240488866583105E-2</v>
      </c>
      <c r="I9" s="5">
        <f t="shared" si="2"/>
        <v>0.88448394937707975</v>
      </c>
      <c r="J9" s="5">
        <f t="shared" si="3"/>
        <v>0.11551605062292024</v>
      </c>
      <c r="O9" s="5"/>
      <c r="P9" s="5"/>
    </row>
    <row r="10" spans="1:16" x14ac:dyDescent="0.25">
      <c r="A10" s="4" t="s">
        <v>13</v>
      </c>
      <c r="B10" s="11">
        <v>356208</v>
      </c>
      <c r="C10" s="11">
        <v>17003</v>
      </c>
      <c r="D10" s="11">
        <v>373211</v>
      </c>
      <c r="F10" s="5">
        <f t="shared" si="0"/>
        <v>9.5425875958791526E-2</v>
      </c>
      <c r="G10" s="5">
        <f t="shared" si="1"/>
        <v>2.1440875238645275E-2</v>
      </c>
      <c r="I10" s="5">
        <f t="shared" si="2"/>
        <v>0.95444132139727933</v>
      </c>
      <c r="J10" s="5">
        <f t="shared" si="3"/>
        <v>4.5558678602720712E-2</v>
      </c>
    </row>
    <row r="11" spans="1:16" x14ac:dyDescent="0.25">
      <c r="A11" s="4" t="s">
        <v>20</v>
      </c>
      <c r="B11" s="11">
        <v>128772</v>
      </c>
      <c r="C11" s="11">
        <v>23119</v>
      </c>
      <c r="D11" s="11">
        <v>151891</v>
      </c>
      <c r="F11" s="5">
        <f t="shared" si="0"/>
        <v>3.4497206404588053E-2</v>
      </c>
      <c r="G11" s="5">
        <f t="shared" si="1"/>
        <v>2.9153184416999361E-2</v>
      </c>
      <c r="I11" s="5">
        <f t="shared" si="2"/>
        <v>0.84779216675115709</v>
      </c>
      <c r="J11" s="5">
        <f t="shared" si="3"/>
        <v>0.15220783324884293</v>
      </c>
    </row>
    <row r="12" spans="1:16" x14ac:dyDescent="0.25">
      <c r="A12" s="4" t="s">
        <v>21</v>
      </c>
      <c r="B12" s="11">
        <v>77566</v>
      </c>
      <c r="C12" s="11">
        <v>22030</v>
      </c>
      <c r="D12" s="11">
        <v>99596</v>
      </c>
      <c r="F12" s="5">
        <f t="shared" si="0"/>
        <v>2.0779442052451441E-2</v>
      </c>
      <c r="G12" s="5">
        <f t="shared" si="1"/>
        <v>2.7779949509342788E-2</v>
      </c>
      <c r="I12" s="5">
        <f t="shared" si="2"/>
        <v>0.77880637776617534</v>
      </c>
      <c r="J12" s="5">
        <f t="shared" si="3"/>
        <v>0.22119362223382466</v>
      </c>
    </row>
    <row r="13" spans="1:16" x14ac:dyDescent="0.25">
      <c r="A13" s="4" t="s">
        <v>22</v>
      </c>
      <c r="B13" s="11">
        <v>392151</v>
      </c>
      <c r="C13" s="11">
        <v>43929</v>
      </c>
      <c r="D13" s="11">
        <v>436080</v>
      </c>
      <c r="F13" s="5">
        <f t="shared" si="0"/>
        <v>0.10505477890197877</v>
      </c>
      <c r="G13" s="5">
        <f t="shared" si="1"/>
        <v>5.5394707308030838E-2</v>
      </c>
      <c r="I13" s="5">
        <f t="shared" si="2"/>
        <v>0.8992638965327463</v>
      </c>
      <c r="J13" s="5">
        <f t="shared" si="3"/>
        <v>0.10073610346725372</v>
      </c>
    </row>
    <row r="14" spans="1:16" x14ac:dyDescent="0.25">
      <c r="A14" s="4" t="s">
        <v>23</v>
      </c>
      <c r="B14" s="11">
        <v>260833</v>
      </c>
      <c r="C14" s="11">
        <v>33775</v>
      </c>
      <c r="D14" s="11">
        <v>294608</v>
      </c>
      <c r="F14" s="5">
        <f t="shared" si="0"/>
        <v>6.9875515159568205E-2</v>
      </c>
      <c r="G14" s="5">
        <f t="shared" si="1"/>
        <v>4.2590458224151279E-2</v>
      </c>
      <c r="I14" s="5">
        <f t="shared" si="2"/>
        <v>0.88535613425297344</v>
      </c>
      <c r="J14" s="5">
        <f t="shared" si="3"/>
        <v>0.11464386574702656</v>
      </c>
    </row>
    <row r="15" spans="1:16" x14ac:dyDescent="0.25">
      <c r="A15" s="4" t="s">
        <v>14</v>
      </c>
      <c r="B15" s="11">
        <v>167628</v>
      </c>
      <c r="C15" s="11">
        <v>14265</v>
      </c>
      <c r="D15" s="11">
        <v>181893</v>
      </c>
      <c r="F15" s="5">
        <f t="shared" si="0"/>
        <v>4.4906483670272161E-2</v>
      </c>
      <c r="G15" s="5">
        <f t="shared" si="1"/>
        <v>1.7988242385418744E-2</v>
      </c>
      <c r="I15" s="5">
        <f t="shared" si="2"/>
        <v>0.92157477198132964</v>
      </c>
      <c r="J15" s="5">
        <f t="shared" si="3"/>
        <v>7.8425228018670315E-2</v>
      </c>
    </row>
    <row r="16" spans="1:16" x14ac:dyDescent="0.25">
      <c r="A16" s="4"/>
      <c r="F16" s="5"/>
      <c r="G16" s="5"/>
      <c r="I16" s="5"/>
      <c r="J16" s="5"/>
    </row>
    <row r="17" spans="1:7" x14ac:dyDescent="0.25">
      <c r="A17" s="4"/>
      <c r="B17" s="6"/>
      <c r="C17" s="6"/>
      <c r="D17" s="6"/>
      <c r="F17" s="5"/>
      <c r="G17" s="5"/>
    </row>
    <row r="18" spans="1:7" x14ac:dyDescent="0.25">
      <c r="F18" s="5"/>
      <c r="G18" s="5"/>
    </row>
  </sheetData>
  <mergeCells count="2">
    <mergeCell ref="F1:G1"/>
    <mergeCell ref="I1:J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8"/>
  <sheetViews>
    <sheetView workbookViewId="0">
      <selection activeCell="F38" sqref="F38"/>
    </sheetView>
  </sheetViews>
  <sheetFormatPr defaultRowHeight="15" x14ac:dyDescent="0.25"/>
  <cols>
    <col min="1" max="1" width="68" style="1" customWidth="1"/>
    <col min="2" max="3" width="11.5703125" style="3" bestFit="1" customWidth="1"/>
    <col min="4" max="4" width="13.28515625" style="3" bestFit="1" customWidth="1"/>
    <col min="5" max="5" width="9.140625" style="3"/>
    <col min="6" max="10" width="12.85546875" style="3" customWidth="1"/>
    <col min="11" max="16384" width="9.140625" style="3"/>
  </cols>
  <sheetData>
    <row r="1" spans="1:10" s="1" customFormat="1" x14ac:dyDescent="0.25">
      <c r="A1" s="13"/>
      <c r="B1" s="13"/>
      <c r="C1" s="13"/>
      <c r="D1" s="13"/>
      <c r="E1" s="13"/>
      <c r="F1" s="49" t="s">
        <v>72</v>
      </c>
      <c r="G1" s="49"/>
      <c r="H1" s="12"/>
      <c r="I1" s="50" t="s">
        <v>73</v>
      </c>
      <c r="J1" s="50"/>
    </row>
    <row r="2" spans="1:10" s="1" customFormat="1" x14ac:dyDescent="0.25">
      <c r="A2" s="14"/>
      <c r="B2" s="10" t="s">
        <v>10</v>
      </c>
      <c r="C2" s="10" t="s">
        <v>9</v>
      </c>
      <c r="D2" s="10" t="s">
        <v>8</v>
      </c>
      <c r="E2" s="14"/>
      <c r="F2" s="9" t="s">
        <v>10</v>
      </c>
      <c r="G2" s="9" t="s">
        <v>9</v>
      </c>
      <c r="H2" s="10"/>
      <c r="I2" s="9" t="s">
        <v>10</v>
      </c>
      <c r="J2" s="9" t="s">
        <v>9</v>
      </c>
    </row>
    <row r="3" spans="1:10" x14ac:dyDescent="0.25">
      <c r="A3" s="4" t="s">
        <v>56</v>
      </c>
      <c r="B3" s="11">
        <v>430534</v>
      </c>
      <c r="C3" s="11">
        <v>145495</v>
      </c>
      <c r="D3" s="11">
        <v>576029</v>
      </c>
      <c r="F3" s="5">
        <f>B3/(SUM($B$3:$B$11))</f>
        <v>0.11527496195289549</v>
      </c>
      <c r="G3" s="5">
        <f>C3/(SUM($C$3:$C$11))</f>
        <v>0.1833689371167867</v>
      </c>
      <c r="H3" s="1"/>
      <c r="I3" s="5">
        <f>B3/$D3</f>
        <v>0.7474172307297029</v>
      </c>
      <c r="J3" s="5">
        <f>C3/$D3</f>
        <v>0.25258276927029716</v>
      </c>
    </row>
    <row r="4" spans="1:10" x14ac:dyDescent="0.25">
      <c r="A4" s="4" t="s">
        <v>57</v>
      </c>
      <c r="B4" s="11">
        <v>830116</v>
      </c>
      <c r="C4" s="11">
        <v>199664</v>
      </c>
      <c r="D4" s="11">
        <v>1029780</v>
      </c>
      <c r="F4" s="5">
        <f t="shared" ref="F4:F10" si="0">B4/(SUM($B$3:$B$11))</f>
        <v>0.222262563041455</v>
      </c>
      <c r="G4" s="5">
        <f t="shared" ref="G4:G10" si="1">C4/(SUM($C$3:$C$11))</f>
        <v>0.2516387192720444</v>
      </c>
      <c r="I4" s="5">
        <f t="shared" ref="I4:I11" si="2">B4/$D4</f>
        <v>0.80611004292178912</v>
      </c>
      <c r="J4" s="5">
        <f t="shared" ref="J4:J11" si="3">C4/$D4</f>
        <v>0.19388995707821088</v>
      </c>
    </row>
    <row r="5" spans="1:10" x14ac:dyDescent="0.25">
      <c r="A5" s="4" t="s">
        <v>60</v>
      </c>
      <c r="B5" s="11">
        <v>611859</v>
      </c>
      <c r="C5" s="11">
        <v>169229</v>
      </c>
      <c r="D5" s="11">
        <v>781088</v>
      </c>
      <c r="F5" s="5">
        <f t="shared" si="0"/>
        <v>0.16382451315235658</v>
      </c>
      <c r="G5" s="5">
        <f t="shared" si="1"/>
        <v>0.213281156461299</v>
      </c>
      <c r="I5" s="5">
        <f t="shared" si="2"/>
        <v>0.78334195378753735</v>
      </c>
      <c r="J5" s="5">
        <f t="shared" si="3"/>
        <v>0.21665804621246262</v>
      </c>
    </row>
    <row r="6" spans="1:10" x14ac:dyDescent="0.25">
      <c r="A6" s="4" t="s">
        <v>61</v>
      </c>
      <c r="B6" s="11">
        <v>443147</v>
      </c>
      <c r="C6" s="11">
        <v>106204</v>
      </c>
      <c r="D6" s="11">
        <v>549351</v>
      </c>
      <c r="F6" s="5">
        <f t="shared" si="0"/>
        <v>0.11865207757004041</v>
      </c>
      <c r="G6" s="5">
        <f t="shared" si="1"/>
        <v>0.13385006081000184</v>
      </c>
      <c r="I6" s="5">
        <f t="shared" si="2"/>
        <v>0.80667369313972304</v>
      </c>
      <c r="J6" s="5">
        <f t="shared" si="3"/>
        <v>0.19332630686027694</v>
      </c>
    </row>
    <row r="7" spans="1:10" x14ac:dyDescent="0.25">
      <c r="A7" s="4" t="s">
        <v>58</v>
      </c>
      <c r="B7" s="11">
        <v>309992</v>
      </c>
      <c r="C7" s="11">
        <v>42651</v>
      </c>
      <c r="D7" s="11">
        <v>352643</v>
      </c>
      <c r="F7" s="5">
        <f t="shared" si="0"/>
        <v>8.2999986077062382E-2</v>
      </c>
      <c r="G7" s="5">
        <f t="shared" si="1"/>
        <v>5.3753520993629129E-2</v>
      </c>
      <c r="I7" s="5">
        <f t="shared" si="2"/>
        <v>0.87905332021336025</v>
      </c>
      <c r="J7" s="5">
        <f t="shared" si="3"/>
        <v>0.12094667978663974</v>
      </c>
    </row>
    <row r="8" spans="1:10" x14ac:dyDescent="0.25">
      <c r="A8" s="4" t="s">
        <v>62</v>
      </c>
      <c r="B8" s="11">
        <v>297721</v>
      </c>
      <c r="C8" s="11">
        <v>32865</v>
      </c>
      <c r="D8" s="11">
        <v>330586</v>
      </c>
      <c r="F8" s="5">
        <f t="shared" si="0"/>
        <v>7.9714440549591897E-2</v>
      </c>
      <c r="G8" s="5">
        <f t="shared" si="1"/>
        <v>4.142011834319527E-2</v>
      </c>
      <c r="I8" s="5">
        <f t="shared" si="2"/>
        <v>0.90058562673555442</v>
      </c>
      <c r="J8" s="5">
        <f t="shared" si="3"/>
        <v>9.9414373264445563E-2</v>
      </c>
    </row>
    <row r="9" spans="1:10" x14ac:dyDescent="0.25">
      <c r="A9" s="4" t="s">
        <v>63</v>
      </c>
      <c r="B9" s="11">
        <v>276814</v>
      </c>
      <c r="C9" s="11">
        <v>29748</v>
      </c>
      <c r="D9" s="11">
        <v>306562</v>
      </c>
      <c r="F9" s="5">
        <f t="shared" si="0"/>
        <v>7.4116616383441983E-2</v>
      </c>
      <c r="G9" s="5">
        <f t="shared" si="1"/>
        <v>3.7491729209596009E-2</v>
      </c>
      <c r="I9" s="5">
        <f t="shared" si="2"/>
        <v>0.9029625328644777</v>
      </c>
      <c r="J9" s="5">
        <f t="shared" si="3"/>
        <v>9.7037467135522346E-2</v>
      </c>
    </row>
    <row r="10" spans="1:10" x14ac:dyDescent="0.25">
      <c r="A10" s="4" t="s">
        <v>64</v>
      </c>
      <c r="B10" s="11">
        <v>175878</v>
      </c>
      <c r="C10" s="11">
        <v>33131</v>
      </c>
      <c r="D10" s="11">
        <v>209009</v>
      </c>
      <c r="F10" s="5">
        <f t="shared" si="0"/>
        <v>4.7091123484675666E-2</v>
      </c>
      <c r="G10" s="5">
        <f t="shared" si="1"/>
        <v>4.1755361047570438E-2</v>
      </c>
      <c r="I10" s="5">
        <f t="shared" si="2"/>
        <v>0.8414852948916075</v>
      </c>
      <c r="J10" s="5">
        <f t="shared" si="3"/>
        <v>0.15851470510839247</v>
      </c>
    </row>
    <row r="11" spans="1:10" x14ac:dyDescent="0.25">
      <c r="A11" s="4" t="s">
        <v>59</v>
      </c>
      <c r="B11" s="11">
        <v>358783</v>
      </c>
      <c r="C11" s="11">
        <v>34468</v>
      </c>
      <c r="D11" s="11">
        <v>393251</v>
      </c>
      <c r="F11" s="5">
        <f t="shared" ref="F11" si="4">B11/(SUM($B$3:$B$11))</f>
        <v>9.6063717788480593E-2</v>
      </c>
      <c r="G11" s="5">
        <f t="shared" ref="G11" si="5">C11/(SUM($C$3:$C$11))</f>
        <v>4.3440396745877206E-2</v>
      </c>
      <c r="I11" s="5">
        <f t="shared" si="2"/>
        <v>0.91235114468876111</v>
      </c>
      <c r="J11" s="5">
        <f t="shared" si="3"/>
        <v>8.764885531123888E-2</v>
      </c>
    </row>
    <row r="12" spans="1:10" x14ac:dyDescent="0.25">
      <c r="F12" s="5"/>
      <c r="G12" s="5"/>
      <c r="I12" s="5"/>
      <c r="J12" s="5"/>
    </row>
    <row r="13" spans="1:10" x14ac:dyDescent="0.25">
      <c r="F13" s="5"/>
      <c r="G13" s="5"/>
      <c r="I13" s="5"/>
      <c r="J13" s="5"/>
    </row>
    <row r="14" spans="1:10" x14ac:dyDescent="0.25">
      <c r="F14" s="5"/>
      <c r="G14" s="5"/>
      <c r="I14" s="5"/>
      <c r="J14" s="5"/>
    </row>
    <row r="15" spans="1:10" x14ac:dyDescent="0.25">
      <c r="F15" s="5"/>
      <c r="G15" s="5"/>
      <c r="I15" s="5"/>
      <c r="J15" s="5"/>
    </row>
    <row r="16" spans="1:10" x14ac:dyDescent="0.25">
      <c r="F16" s="5"/>
      <c r="G16" s="5"/>
      <c r="I16" s="5"/>
      <c r="J16" s="5"/>
    </row>
    <row r="17" spans="6:7" x14ac:dyDescent="0.25">
      <c r="F17" s="5"/>
      <c r="G17" s="5"/>
    </row>
    <row r="18" spans="6:7" x14ac:dyDescent="0.25">
      <c r="F18" s="5"/>
      <c r="G18" s="5"/>
    </row>
  </sheetData>
  <mergeCells count="2">
    <mergeCell ref="F1:G1"/>
    <mergeCell ref="I1:J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F38" sqref="F38"/>
    </sheetView>
  </sheetViews>
  <sheetFormatPr defaultColWidth="16.28515625" defaultRowHeight="15" x14ac:dyDescent="0.25"/>
  <cols>
    <col min="1" max="1" width="74.42578125" style="1" customWidth="1"/>
    <col min="2" max="4" width="11" style="3" customWidth="1"/>
    <col min="5" max="5" width="16.28515625" style="3"/>
    <col min="6" max="7" width="16.28515625" style="15"/>
    <col min="8" max="16384" width="16.28515625" style="3"/>
  </cols>
  <sheetData>
    <row r="1" spans="1:11" s="7" customFormat="1" x14ac:dyDescent="0.25">
      <c r="B1" s="7" t="s">
        <v>10</v>
      </c>
      <c r="C1" s="7" t="s">
        <v>9</v>
      </c>
      <c r="D1" s="7" t="s">
        <v>8</v>
      </c>
      <c r="F1" s="19" t="s">
        <v>10</v>
      </c>
      <c r="G1" s="19" t="s">
        <v>9</v>
      </c>
      <c r="H1" s="7" t="s">
        <v>8</v>
      </c>
      <c r="J1" s="19" t="s">
        <v>10</v>
      </c>
      <c r="K1" s="19" t="s">
        <v>9</v>
      </c>
    </row>
    <row r="2" spans="1:11" s="1" customFormat="1" x14ac:dyDescent="0.25">
      <c r="A2" s="4" t="s">
        <v>74</v>
      </c>
      <c r="B2" s="3">
        <v>1992</v>
      </c>
      <c r="C2" s="3">
        <v>621</v>
      </c>
      <c r="D2" s="3">
        <v>2613</v>
      </c>
      <c r="F2" s="16">
        <f t="shared" ref="F2:H7" si="0">B2/B$26</f>
        <v>5.618883963276419E-4</v>
      </c>
      <c r="G2" s="16">
        <f t="shared" si="0"/>
        <v>7.9011453479939234E-4</v>
      </c>
      <c r="H2" s="16">
        <f t="shared" si="0"/>
        <v>6.0330397238608682E-4</v>
      </c>
    </row>
    <row r="3" spans="1:11" x14ac:dyDescent="0.25">
      <c r="A3" s="4" t="s">
        <v>75</v>
      </c>
      <c r="B3" s="3">
        <v>4293</v>
      </c>
      <c r="C3" s="3">
        <v>1709</v>
      </c>
      <c r="D3" s="3">
        <v>6002</v>
      </c>
      <c r="F3" s="16">
        <f t="shared" si="0"/>
        <v>1.210937191483216E-3</v>
      </c>
      <c r="G3" s="16">
        <f t="shared" si="0"/>
        <v>2.1744053783770718E-3</v>
      </c>
      <c r="H3" s="16">
        <f t="shared" si="0"/>
        <v>1.3857751405515857E-3</v>
      </c>
    </row>
    <row r="4" spans="1:11" x14ac:dyDescent="0.25">
      <c r="A4" s="4" t="s">
        <v>76</v>
      </c>
      <c r="B4" s="3">
        <v>8120</v>
      </c>
      <c r="C4" s="3">
        <v>2864</v>
      </c>
      <c r="D4" s="3">
        <v>10984</v>
      </c>
      <c r="F4" s="16">
        <f t="shared" si="0"/>
        <v>2.2904286035042428E-3</v>
      </c>
      <c r="G4" s="16">
        <f t="shared" si="0"/>
        <v>3.6439420735353617E-3</v>
      </c>
      <c r="H4" s="16">
        <f t="shared" si="0"/>
        <v>2.5360470083003362E-3</v>
      </c>
    </row>
    <row r="5" spans="1:11" x14ac:dyDescent="0.25">
      <c r="A5" s="4" t="s">
        <v>77</v>
      </c>
      <c r="B5" s="3">
        <v>12309</v>
      </c>
      <c r="C5" s="3">
        <v>504</v>
      </c>
      <c r="D5" s="3">
        <v>12813</v>
      </c>
      <c r="F5" s="16">
        <f t="shared" si="0"/>
        <v>3.4720302562233651E-3</v>
      </c>
      <c r="G5" s="16">
        <f t="shared" si="0"/>
        <v>6.4125237606907208E-4</v>
      </c>
      <c r="H5" s="16">
        <f t="shared" si="0"/>
        <v>2.9583367004144398E-3</v>
      </c>
    </row>
    <row r="6" spans="1:11" x14ac:dyDescent="0.25">
      <c r="A6" s="4" t="s">
        <v>78</v>
      </c>
      <c r="B6" s="3">
        <v>7755</v>
      </c>
      <c r="C6" s="3">
        <v>1035</v>
      </c>
      <c r="D6" s="3">
        <v>8790</v>
      </c>
      <c r="F6" s="16">
        <f t="shared" si="0"/>
        <v>2.1874721453417987E-3</v>
      </c>
      <c r="G6" s="16">
        <f t="shared" si="0"/>
        <v>1.3168575579989871E-3</v>
      </c>
      <c r="H6" s="16">
        <f t="shared" si="0"/>
        <v>2.0294840862126688E-3</v>
      </c>
    </row>
    <row r="7" spans="1:11" x14ac:dyDescent="0.25">
      <c r="A7" s="4" t="s">
        <v>79</v>
      </c>
      <c r="B7" s="3">
        <v>12414</v>
      </c>
      <c r="C7" s="3">
        <v>3977</v>
      </c>
      <c r="D7" s="3">
        <v>16391</v>
      </c>
      <c r="F7" s="16">
        <f t="shared" si="0"/>
        <v>3.5016478674755754E-3</v>
      </c>
      <c r="G7" s="16">
        <f t="shared" si="0"/>
        <v>5.060041070687896E-3</v>
      </c>
      <c r="H7" s="16">
        <f t="shared" si="0"/>
        <v>3.7844452397169342E-3</v>
      </c>
    </row>
    <row r="8" spans="1:11" x14ac:dyDescent="0.25">
      <c r="A8" s="4"/>
      <c r="F8" s="16"/>
      <c r="G8" s="16"/>
      <c r="H8" s="16"/>
      <c r="J8" s="15"/>
      <c r="K8" s="15"/>
    </row>
    <row r="9" spans="1:11" x14ac:dyDescent="0.25">
      <c r="A9" s="4" t="s">
        <v>43</v>
      </c>
      <c r="B9" s="3">
        <v>293438</v>
      </c>
      <c r="C9" s="3">
        <v>117910</v>
      </c>
      <c r="D9" s="3">
        <v>411348</v>
      </c>
      <c r="F9" s="17">
        <v>7.8567672438259809E-2</v>
      </c>
      <c r="G9" s="17">
        <v>0.14860326042434668</v>
      </c>
      <c r="H9" s="17">
        <v>9.0839407910122544E-2</v>
      </c>
      <c r="J9" s="5">
        <v>0.71335706020206735</v>
      </c>
      <c r="K9" s="5">
        <v>0.28664293979793265</v>
      </c>
    </row>
    <row r="10" spans="1:11" x14ac:dyDescent="0.25">
      <c r="A10" s="4" t="s">
        <v>47</v>
      </c>
      <c r="B10" s="3">
        <v>191395</v>
      </c>
      <c r="C10" s="3">
        <v>75322</v>
      </c>
      <c r="D10" s="3">
        <v>266717</v>
      </c>
      <c r="F10" s="17">
        <v>5.1245781617652572E-2</v>
      </c>
      <c r="G10" s="17">
        <v>9.4929139018595884E-2</v>
      </c>
      <c r="H10" s="17">
        <v>5.890004171544326E-2</v>
      </c>
      <c r="J10" s="5">
        <v>0.71759580379203425</v>
      </c>
      <c r="K10" s="5">
        <v>0.28240419620796575</v>
      </c>
    </row>
    <row r="11" spans="1:11" x14ac:dyDescent="0.25">
      <c r="A11" s="4" t="s">
        <v>2</v>
      </c>
      <c r="B11" s="3">
        <v>108564</v>
      </c>
      <c r="C11" s="3">
        <v>35761</v>
      </c>
      <c r="D11" s="3">
        <v>144325</v>
      </c>
      <c r="F11" s="17">
        <v>2.9067880746826372E-2</v>
      </c>
      <c r="G11" s="17">
        <v>4.5069978763761023E-2</v>
      </c>
      <c r="H11" s="17">
        <v>3.1871791151600194E-2</v>
      </c>
      <c r="J11" s="5">
        <v>0.75221895028581331</v>
      </c>
      <c r="K11" s="5">
        <v>0.24778104971418669</v>
      </c>
    </row>
    <row r="12" spans="1:11" x14ac:dyDescent="0.25">
      <c r="A12" s="4" t="s">
        <v>41</v>
      </c>
      <c r="B12" s="3">
        <v>185549</v>
      </c>
      <c r="C12" s="3">
        <v>58992</v>
      </c>
      <c r="D12" s="3">
        <v>244541</v>
      </c>
      <c r="F12" s="17">
        <v>4.9680522131580328E-2</v>
      </c>
      <c r="G12" s="17">
        <v>7.4348261716165376E-2</v>
      </c>
      <c r="H12" s="17">
        <v>5.4002838593476273E-2</v>
      </c>
      <c r="J12" s="5">
        <v>0.75876437897939408</v>
      </c>
      <c r="K12" s="5">
        <v>0.24123562102060592</v>
      </c>
    </row>
    <row r="13" spans="1:11" x14ac:dyDescent="0.25">
      <c r="A13" s="4" t="s">
        <v>52</v>
      </c>
      <c r="B13" s="3">
        <v>254727</v>
      </c>
      <c r="C13" s="3">
        <v>62710</v>
      </c>
      <c r="D13" s="3">
        <v>317437</v>
      </c>
      <c r="F13" s="17">
        <v>6.8202848633035273E-2</v>
      </c>
      <c r="G13" s="17">
        <v>7.9034097711905532E-2</v>
      </c>
      <c r="H13" s="17">
        <v>7.0100715522539478E-2</v>
      </c>
      <c r="J13" s="5">
        <v>0.8024489898783066</v>
      </c>
      <c r="K13" s="5">
        <v>0.1975510101216934</v>
      </c>
    </row>
    <row r="14" spans="1:11" x14ac:dyDescent="0.25">
      <c r="A14" s="4" t="s">
        <v>45</v>
      </c>
      <c r="B14" s="3">
        <v>413162</v>
      </c>
      <c r="C14" s="3">
        <v>99102</v>
      </c>
      <c r="D14" s="3">
        <v>512264</v>
      </c>
      <c r="F14" s="17">
        <v>0.11062362979551489</v>
      </c>
      <c r="G14" s="17">
        <v>0.12489933266536854</v>
      </c>
      <c r="H14" s="17">
        <v>0.11312503878387889</v>
      </c>
      <c r="J14" s="5">
        <v>0.80654115846516639</v>
      </c>
      <c r="K14" s="5">
        <v>0.19345884153483361</v>
      </c>
    </row>
    <row r="15" spans="1:11" x14ac:dyDescent="0.25">
      <c r="A15" s="4" t="s">
        <v>51</v>
      </c>
      <c r="B15" s="3">
        <v>46883</v>
      </c>
      <c r="C15" s="3">
        <v>10710</v>
      </c>
      <c r="D15" s="3">
        <v>57593</v>
      </c>
      <c r="F15" s="17">
        <v>1.255286700060297E-2</v>
      </c>
      <c r="G15" s="17">
        <v>1.349792993931603E-2</v>
      </c>
      <c r="H15" s="17">
        <v>1.2718462274686367E-2</v>
      </c>
      <c r="J15" s="5">
        <v>0.81403990068237464</v>
      </c>
      <c r="K15" s="5">
        <v>0.18596009931762536</v>
      </c>
    </row>
    <row r="16" spans="1:11" x14ac:dyDescent="0.25">
      <c r="A16" s="4" t="s">
        <v>44</v>
      </c>
      <c r="B16" s="3">
        <v>77070</v>
      </c>
      <c r="C16" s="3">
        <v>15340</v>
      </c>
      <c r="D16" s="3">
        <v>92410</v>
      </c>
      <c r="F16" s="17">
        <v>2.0635400032772453E-2</v>
      </c>
      <c r="G16" s="17">
        <v>1.9333169492913901E-2</v>
      </c>
      <c r="H16" s="17">
        <v>2.0407221342936939E-2</v>
      </c>
      <c r="J16" s="5">
        <v>0.83400064928038087</v>
      </c>
      <c r="K16" s="5">
        <v>0.16599935071961913</v>
      </c>
    </row>
    <row r="17" spans="1:11" x14ac:dyDescent="0.25">
      <c r="A17" s="4" t="s">
        <v>46</v>
      </c>
      <c r="B17" s="3">
        <v>217126</v>
      </c>
      <c r="C17" s="3">
        <v>38103</v>
      </c>
      <c r="D17" s="3">
        <v>255229</v>
      </c>
      <c r="F17" s="17">
        <v>5.8135225996052309E-2</v>
      </c>
      <c r="G17" s="17">
        <v>4.8021626935364957E-2</v>
      </c>
      <c r="H17" s="17">
        <v>5.6363106764813896E-2</v>
      </c>
      <c r="J17" s="5">
        <v>0.85071053837925936</v>
      </c>
      <c r="K17" s="5">
        <v>0.14928946162074064</v>
      </c>
    </row>
    <row r="18" spans="1:11" x14ac:dyDescent="0.25">
      <c r="A18" s="4" t="s">
        <v>3</v>
      </c>
      <c r="B18" s="3">
        <v>242764</v>
      </c>
      <c r="C18" s="3">
        <v>41634</v>
      </c>
      <c r="D18" s="3">
        <v>284398</v>
      </c>
      <c r="F18" s="17">
        <v>6.4999769736031818E-2</v>
      </c>
      <c r="G18" s="17">
        <v>5.2471784789307523E-2</v>
      </c>
      <c r="H18" s="17">
        <v>6.28045983712648E-2</v>
      </c>
      <c r="J18" s="5">
        <v>0.85360656544701441</v>
      </c>
      <c r="K18" s="5">
        <v>0.14639343455298559</v>
      </c>
    </row>
    <row r="19" spans="1:11" x14ac:dyDescent="0.25">
      <c r="A19" s="4" t="s">
        <v>40</v>
      </c>
      <c r="B19" s="3">
        <v>473719</v>
      </c>
      <c r="C19" s="3">
        <v>80321</v>
      </c>
      <c r="D19" s="3">
        <v>554040</v>
      </c>
      <c r="F19" s="17">
        <v>0.12683769389029367</v>
      </c>
      <c r="G19" s="17">
        <v>0.10122943330119541</v>
      </c>
      <c r="H19" s="17">
        <v>0.12235057799849347</v>
      </c>
      <c r="J19" s="5">
        <v>0.85502671287271681</v>
      </c>
      <c r="K19" s="5">
        <v>0.14497328712728319</v>
      </c>
    </row>
    <row r="20" spans="1:11" x14ac:dyDescent="0.25">
      <c r="A20" s="4" t="s">
        <v>48</v>
      </c>
      <c r="B20" s="3">
        <v>403524</v>
      </c>
      <c r="C20" s="3">
        <v>60042</v>
      </c>
      <c r="D20" s="3">
        <v>463566</v>
      </c>
      <c r="F20" s="17">
        <v>0.10804306685901741</v>
      </c>
      <c r="G20" s="17">
        <v>7.5671588180804203E-2</v>
      </c>
      <c r="H20" s="17">
        <v>0.10237089026144254</v>
      </c>
      <c r="J20" s="5">
        <v>0.87047799018909933</v>
      </c>
      <c r="K20" s="5">
        <v>0.12952200981090067</v>
      </c>
    </row>
    <row r="21" spans="1:11" x14ac:dyDescent="0.25">
      <c r="A21" s="4" t="s">
        <v>50</v>
      </c>
      <c r="B21" s="3">
        <v>97952</v>
      </c>
      <c r="C21" s="3">
        <v>14503</v>
      </c>
      <c r="D21" s="3">
        <v>112455</v>
      </c>
      <c r="F21" s="17">
        <v>2.6226530478916925E-2</v>
      </c>
      <c r="G21" s="17">
        <v>1.8278289253958951E-2</v>
      </c>
      <c r="H21" s="17">
        <v>2.4833828331565562E-2</v>
      </c>
      <c r="J21" s="5">
        <v>0.87103285758747939</v>
      </c>
      <c r="K21" s="5">
        <v>0.12896714241252061</v>
      </c>
    </row>
    <row r="22" spans="1:11" x14ac:dyDescent="0.25">
      <c r="A22" s="4" t="s">
        <v>49</v>
      </c>
      <c r="B22" s="3">
        <v>127082</v>
      </c>
      <c r="C22" s="3">
        <v>17527</v>
      </c>
      <c r="D22" s="3">
        <v>144609</v>
      </c>
      <c r="F22" s="17">
        <v>3.4026053029256376E-2</v>
      </c>
      <c r="G22" s="17">
        <v>2.2089469472118772E-2</v>
      </c>
      <c r="H22" s="17">
        <v>3.1934507858248758E-2</v>
      </c>
      <c r="J22" s="5">
        <v>0.87879730860458205</v>
      </c>
      <c r="K22" s="5">
        <v>0.12120269139541795</v>
      </c>
    </row>
    <row r="23" spans="1:11" x14ac:dyDescent="0.25">
      <c r="A23" s="4" t="s">
        <v>4</v>
      </c>
      <c r="B23" s="3">
        <v>365350</v>
      </c>
      <c r="C23" s="3">
        <v>47275</v>
      </c>
      <c r="D23" s="3">
        <v>412625</v>
      </c>
      <c r="F23" s="17">
        <v>9.7822024159509746E-2</v>
      </c>
      <c r="G23" s="17">
        <v>5.9581198681714777E-2</v>
      </c>
      <c r="H23" s="17">
        <v>9.1121412256566975E-2</v>
      </c>
      <c r="J23" s="5">
        <v>0.88542865798242953</v>
      </c>
      <c r="K23" s="5">
        <v>0.11457134201757047</v>
      </c>
    </row>
    <row r="24" spans="1:11" x14ac:dyDescent="0.25">
      <c r="A24" s="4" t="s">
        <v>42</v>
      </c>
      <c r="B24" s="3">
        <v>236539</v>
      </c>
      <c r="C24" s="3">
        <v>18203</v>
      </c>
      <c r="D24" s="3">
        <v>254742</v>
      </c>
      <c r="F24" s="17">
        <v>6.3333033454677085E-2</v>
      </c>
      <c r="G24" s="17">
        <v>2.2941439653162435E-2</v>
      </c>
      <c r="H24" s="17">
        <v>5.6255560862920051E-2</v>
      </c>
      <c r="J24" s="5">
        <v>0.92854338899749556</v>
      </c>
      <c r="K24" s="5">
        <v>7.1456611002504444E-2</v>
      </c>
    </row>
    <row r="25" spans="1:11" x14ac:dyDescent="0.25">
      <c r="A25" s="4"/>
      <c r="F25" s="5"/>
      <c r="G25" s="5"/>
      <c r="J25" s="5"/>
      <c r="K25" s="5"/>
    </row>
    <row r="26" spans="1:11" x14ac:dyDescent="0.25">
      <c r="A26" s="1" t="s">
        <v>8</v>
      </c>
      <c r="B26" s="3">
        <f>SUM(B2:B23)</f>
        <v>3545188</v>
      </c>
      <c r="C26" s="3">
        <f>SUM(C2:C23)</f>
        <v>785962</v>
      </c>
      <c r="D26" s="3">
        <f>SUM(D2:D23)</f>
        <v>4331150</v>
      </c>
      <c r="F26" s="5"/>
      <c r="G26" s="5"/>
      <c r="J26" s="5">
        <f t="shared" ref="J26" si="1">B26/D26</f>
        <v>0.81853272225621376</v>
      </c>
      <c r="K26" s="5">
        <f t="shared" ref="K26" si="2">1-J26</f>
        <v>0.18146727774378624</v>
      </c>
    </row>
    <row r="29" spans="1:11" x14ac:dyDescent="0.25">
      <c r="J29" s="3">
        <v>0</v>
      </c>
      <c r="K29" s="3">
        <v>0.82</v>
      </c>
    </row>
    <row r="30" spans="1:11" x14ac:dyDescent="0.25">
      <c r="J30" s="3">
        <v>1</v>
      </c>
      <c r="K30" s="3">
        <v>0.82</v>
      </c>
    </row>
    <row r="55" spans="1:1" x14ac:dyDescent="0.25">
      <c r="A55" s="1" t="s">
        <v>53</v>
      </c>
    </row>
    <row r="56" spans="1:1" x14ac:dyDescent="0.25">
      <c r="A56" s="18" t="s">
        <v>54</v>
      </c>
    </row>
  </sheetData>
  <sortState ref="A9:L24">
    <sortCondition ref="J9:J2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F38" sqref="F38"/>
    </sheetView>
  </sheetViews>
  <sheetFormatPr defaultRowHeight="15" x14ac:dyDescent="0.25"/>
  <cols>
    <col min="1" max="1" width="38.140625" style="1" customWidth="1"/>
    <col min="2" max="2" width="14.28515625" style="2" bestFit="1" customWidth="1"/>
    <col min="3" max="3" width="12.5703125" style="2" bestFit="1" customWidth="1"/>
    <col min="4" max="4" width="14.28515625" style="2" bestFit="1" customWidth="1"/>
    <col min="5" max="5" width="9.140625" style="2"/>
    <col min="6" max="6" width="14.7109375" style="2" bestFit="1" customWidth="1"/>
    <col min="7" max="7" width="19.85546875" style="2" bestFit="1" customWidth="1"/>
    <col min="8" max="15" width="9.140625" style="2"/>
    <col min="16" max="16384" width="9.140625" style="3"/>
  </cols>
  <sheetData>
    <row r="1" spans="1:15" s="13" customFormat="1" x14ac:dyDescent="0.25">
      <c r="B1" s="21" t="s">
        <v>10</v>
      </c>
      <c r="C1" s="21" t="s">
        <v>9</v>
      </c>
      <c r="D1" s="21" t="s">
        <v>8</v>
      </c>
      <c r="E1" s="21"/>
      <c r="F1" s="21" t="s">
        <v>38</v>
      </c>
      <c r="G1" s="21" t="s">
        <v>55</v>
      </c>
      <c r="H1" s="21"/>
      <c r="I1" s="21"/>
      <c r="J1" s="21"/>
      <c r="K1" s="21"/>
      <c r="L1" s="21"/>
      <c r="M1" s="21"/>
      <c r="N1" s="21"/>
      <c r="O1" s="21"/>
    </row>
    <row r="2" spans="1:15" s="1" customFormat="1" x14ac:dyDescent="0.25">
      <c r="A2" s="4" t="s">
        <v>25</v>
      </c>
      <c r="B2" s="11">
        <v>1761270</v>
      </c>
      <c r="C2" s="11">
        <v>642402</v>
      </c>
      <c r="D2" s="11">
        <v>2403672</v>
      </c>
      <c r="E2" s="2"/>
      <c r="F2" s="5">
        <f>B2/SUM(B$2:B$19)</f>
        <v>0.47157792935929854</v>
      </c>
      <c r="G2" s="5">
        <f>C2/SUM(C$2:C$19)</f>
        <v>0.81333902229965072</v>
      </c>
      <c r="H2" s="2"/>
      <c r="I2" s="2"/>
      <c r="J2" s="2"/>
      <c r="K2" s="2"/>
      <c r="L2" s="2"/>
      <c r="M2" s="2"/>
      <c r="N2" s="2"/>
      <c r="O2" s="2"/>
    </row>
    <row r="3" spans="1:15" x14ac:dyDescent="0.25">
      <c r="A3" s="4" t="s">
        <v>80</v>
      </c>
      <c r="B3" s="11">
        <v>89760</v>
      </c>
      <c r="C3" s="11">
        <v>11410</v>
      </c>
      <c r="D3" s="11">
        <v>101170</v>
      </c>
      <c r="F3" s="5">
        <f t="shared" ref="F3:F19" si="0">B3/SUM(B$2:B$19)</f>
        <v>2.4033132307534129E-2</v>
      </c>
      <c r="G3" s="5">
        <f t="shared" ref="G3:G19" si="1">C3/SUM(C$2:C$19)</f>
        <v>1.4446091768766309E-2</v>
      </c>
    </row>
    <row r="4" spans="1:15" x14ac:dyDescent="0.25">
      <c r="A4" s="4" t="s">
        <v>81</v>
      </c>
      <c r="B4" s="11">
        <v>1856</v>
      </c>
      <c r="C4" s="11">
        <v>301</v>
      </c>
      <c r="D4" s="11">
        <v>2157</v>
      </c>
      <c r="F4" s="5">
        <f t="shared" si="0"/>
        <v>4.9694177320391429E-4</v>
      </c>
      <c r="G4" s="5">
        <f t="shared" si="1"/>
        <v>3.8109321843984742E-4</v>
      </c>
    </row>
    <row r="5" spans="1:15" x14ac:dyDescent="0.25">
      <c r="A5" s="4" t="s">
        <v>82</v>
      </c>
      <c r="B5" s="11">
        <v>606704</v>
      </c>
      <c r="C5" s="11">
        <v>41630</v>
      </c>
      <c r="D5" s="11">
        <v>648334</v>
      </c>
      <c r="F5" s="5">
        <f t="shared" si="0"/>
        <v>0.16244426808723469</v>
      </c>
      <c r="G5" s="5">
        <f t="shared" si="1"/>
        <v>5.2707344463956307E-2</v>
      </c>
    </row>
    <row r="6" spans="1:15" x14ac:dyDescent="0.25">
      <c r="A6" s="4" t="s">
        <v>83</v>
      </c>
      <c r="B6" s="11">
        <v>33263</v>
      </c>
      <c r="C6" s="11">
        <v>3226</v>
      </c>
      <c r="D6" s="11">
        <v>36489</v>
      </c>
      <c r="F6" s="5">
        <f t="shared" si="0"/>
        <v>8.9061283416389005E-3</v>
      </c>
      <c r="G6" s="5">
        <f t="shared" si="1"/>
        <v>4.0844077165679326E-3</v>
      </c>
    </row>
    <row r="7" spans="1:15" x14ac:dyDescent="0.25">
      <c r="A7" s="4" t="s">
        <v>84</v>
      </c>
      <c r="B7" s="11">
        <v>19066</v>
      </c>
      <c r="C7" s="11">
        <v>1475</v>
      </c>
      <c r="D7" s="11">
        <v>20541</v>
      </c>
      <c r="F7" s="5">
        <f t="shared" si="0"/>
        <v>5.1048986249492617E-3</v>
      </c>
      <c r="G7" s="5">
        <f t="shared" si="1"/>
        <v>1.8674833793979233E-3</v>
      </c>
    </row>
    <row r="8" spans="1:15" x14ac:dyDescent="0.25">
      <c r="A8" s="4" t="s">
        <v>85</v>
      </c>
      <c r="B8" s="11">
        <v>32979</v>
      </c>
      <c r="C8" s="11">
        <v>4431</v>
      </c>
      <c r="D8" s="11">
        <v>37410</v>
      </c>
      <c r="F8" s="5">
        <f t="shared" si="0"/>
        <v>8.8300876823770944E-3</v>
      </c>
      <c r="G8" s="5">
        <f t="shared" si="1"/>
        <v>5.6100466807540326E-3</v>
      </c>
    </row>
    <row r="9" spans="1:15" x14ac:dyDescent="0.25">
      <c r="A9" s="4" t="s">
        <v>86</v>
      </c>
      <c r="B9" s="11">
        <v>41282</v>
      </c>
      <c r="C9" s="11">
        <v>3543</v>
      </c>
      <c r="D9" s="11">
        <v>44825</v>
      </c>
      <c r="F9" s="5">
        <f t="shared" si="0"/>
        <v>1.1053205970584045E-2</v>
      </c>
      <c r="G9" s="5">
        <f t="shared" si="1"/>
        <v>4.4857583818351471E-3</v>
      </c>
    </row>
    <row r="10" spans="1:15" x14ac:dyDescent="0.25">
      <c r="A10" s="4" t="s">
        <v>87</v>
      </c>
      <c r="B10" s="11">
        <v>267513</v>
      </c>
      <c r="C10" s="11">
        <v>26611</v>
      </c>
      <c r="D10" s="11">
        <v>294124</v>
      </c>
      <c r="F10" s="5">
        <f t="shared" si="0"/>
        <v>7.1626284792617845E-2</v>
      </c>
      <c r="G10" s="5">
        <f t="shared" si="1"/>
        <v>3.3691932345191959E-2</v>
      </c>
    </row>
    <row r="11" spans="1:15" x14ac:dyDescent="0.25">
      <c r="A11" s="4" t="s">
        <v>88</v>
      </c>
      <c r="B11" s="11">
        <v>75609</v>
      </c>
      <c r="C11" s="11">
        <v>7360</v>
      </c>
      <c r="D11" s="11">
        <v>82969</v>
      </c>
      <c r="F11" s="5">
        <f t="shared" si="0"/>
        <v>2.0244219035654501E-2</v>
      </c>
      <c r="G11" s="5">
        <f t="shared" si="1"/>
        <v>9.3184255405889607E-3</v>
      </c>
    </row>
    <row r="12" spans="1:15" x14ac:dyDescent="0.25">
      <c r="A12" s="4" t="s">
        <v>89</v>
      </c>
      <c r="B12" s="11">
        <v>63433</v>
      </c>
      <c r="C12" s="11">
        <v>1750</v>
      </c>
      <c r="D12" s="11">
        <v>65183</v>
      </c>
      <c r="F12" s="5">
        <f t="shared" si="0"/>
        <v>1.6984109644204683E-2</v>
      </c>
      <c r="G12" s="5">
        <f t="shared" si="1"/>
        <v>2.2156582467432991E-3</v>
      </c>
    </row>
    <row r="13" spans="1:15" x14ac:dyDescent="0.25">
      <c r="A13" s="4" t="s">
        <v>90</v>
      </c>
      <c r="B13" s="11">
        <v>59180</v>
      </c>
      <c r="C13" s="11">
        <v>5552</v>
      </c>
      <c r="D13" s="11">
        <v>64732</v>
      </c>
      <c r="F13" s="5">
        <f t="shared" si="0"/>
        <v>1.584537399687912E-2</v>
      </c>
      <c r="G13" s="5">
        <f t="shared" si="1"/>
        <v>7.0293340490964543E-3</v>
      </c>
    </row>
    <row r="14" spans="1:15" x14ac:dyDescent="0.25">
      <c r="A14" s="4" t="s">
        <v>91</v>
      </c>
      <c r="B14" s="11">
        <v>169726</v>
      </c>
      <c r="C14" s="11">
        <v>10849</v>
      </c>
      <c r="D14" s="11">
        <v>180575</v>
      </c>
      <c r="F14" s="5">
        <f t="shared" si="0"/>
        <v>4.5443932865736829E-2</v>
      </c>
      <c r="G14" s="5">
        <f t="shared" si="1"/>
        <v>1.3735815039381743E-2</v>
      </c>
    </row>
    <row r="15" spans="1:15" x14ac:dyDescent="0.25">
      <c r="A15" s="4" t="s">
        <v>92</v>
      </c>
      <c r="B15" s="11">
        <v>208336</v>
      </c>
      <c r="C15" s="11">
        <v>14118</v>
      </c>
      <c r="D15" s="11">
        <v>222454</v>
      </c>
      <c r="F15" s="5">
        <f t="shared" si="0"/>
        <v>5.5781714042139378E-2</v>
      </c>
      <c r="G15" s="5">
        <f t="shared" si="1"/>
        <v>1.7874664644298224E-2</v>
      </c>
    </row>
    <row r="16" spans="1:15" x14ac:dyDescent="0.25">
      <c r="A16" s="4" t="s">
        <v>93</v>
      </c>
      <c r="B16" s="11">
        <v>149125</v>
      </c>
      <c r="C16" s="11">
        <v>7414</v>
      </c>
      <c r="D16" s="11">
        <v>156539</v>
      </c>
      <c r="F16" s="5">
        <f t="shared" si="0"/>
        <v>3.9928039832453507E-2</v>
      </c>
      <c r="G16" s="5">
        <f t="shared" si="1"/>
        <v>9.3867944236313249E-3</v>
      </c>
    </row>
    <row r="17" spans="1:7" x14ac:dyDescent="0.25">
      <c r="A17" s="4" t="s">
        <v>94</v>
      </c>
      <c r="B17" s="11">
        <v>51299</v>
      </c>
      <c r="C17" s="11">
        <v>2058</v>
      </c>
      <c r="D17" s="11">
        <v>53357</v>
      </c>
      <c r="F17" s="5">
        <f t="shared" si="0"/>
        <v>1.3735245702364007E-2</v>
      </c>
      <c r="G17" s="5">
        <f t="shared" si="1"/>
        <v>2.6056140981701196E-3</v>
      </c>
    </row>
    <row r="18" spans="1:7" x14ac:dyDescent="0.25">
      <c r="A18" s="4" t="s">
        <v>5</v>
      </c>
      <c r="B18" s="11">
        <v>32082</v>
      </c>
      <c r="C18" s="11">
        <v>1684</v>
      </c>
      <c r="D18" s="11">
        <v>33766</v>
      </c>
      <c r="F18" s="5">
        <f t="shared" si="0"/>
        <v>8.5899170085818842E-3</v>
      </c>
      <c r="G18" s="5">
        <f t="shared" si="1"/>
        <v>2.1320962785804087E-3</v>
      </c>
    </row>
    <row r="19" spans="1:7" x14ac:dyDescent="0.25">
      <c r="A19" s="4" t="s">
        <v>95</v>
      </c>
      <c r="B19" s="11">
        <v>72361</v>
      </c>
      <c r="C19" s="11">
        <v>4019</v>
      </c>
      <c r="D19" s="11">
        <v>76380</v>
      </c>
      <c r="F19" s="5">
        <f t="shared" si="0"/>
        <v>1.9374570932547651E-2</v>
      </c>
      <c r="G19" s="5">
        <f t="shared" si="1"/>
        <v>5.0884174249493245E-3</v>
      </c>
    </row>
    <row r="20" spans="1:7" x14ac:dyDescent="0.25">
      <c r="B20" s="11"/>
      <c r="C20" s="11"/>
      <c r="D20" s="11"/>
    </row>
    <row r="21" spans="1:7" x14ac:dyDescent="0.25">
      <c r="B21" s="11"/>
      <c r="C21" s="11"/>
      <c r="D21" s="11"/>
    </row>
    <row r="22" spans="1:7" x14ac:dyDescent="0.25">
      <c r="B22" s="11"/>
      <c r="C22" s="11"/>
      <c r="D22" s="11"/>
      <c r="F22" s="3"/>
      <c r="G22" s="3"/>
    </row>
    <row r="23" spans="1:7" x14ac:dyDescent="0.25">
      <c r="A23" s="1" t="s">
        <v>25</v>
      </c>
      <c r="B23" s="11">
        <f>B2</f>
        <v>1761270</v>
      </c>
      <c r="C23" s="11">
        <f>C2</f>
        <v>642402</v>
      </c>
      <c r="D23" s="11">
        <f>D2</f>
        <v>2403672</v>
      </c>
      <c r="F23" s="5">
        <f>B23/SUM(B$23:B$28)</f>
        <v>0.47157792935929854</v>
      </c>
      <c r="G23" s="5">
        <f>C23/SUM(C$23:C$28)</f>
        <v>0.81333902229965072</v>
      </c>
    </row>
    <row r="24" spans="1:7" x14ac:dyDescent="0.25">
      <c r="A24" s="1" t="s">
        <v>26</v>
      </c>
      <c r="B24" s="11">
        <f>SUM(B3:B5)</f>
        <v>698320</v>
      </c>
      <c r="C24" s="11">
        <f>SUM(C3:C5)</f>
        <v>53341</v>
      </c>
      <c r="D24" s="11">
        <f>SUM(D3:D5)</f>
        <v>751661</v>
      </c>
      <c r="F24" s="5">
        <f t="shared" ref="F24:F28" si="2">B24/SUM(B$23:B$28)</f>
        <v>0.18697434216797273</v>
      </c>
      <c r="G24" s="5">
        <f t="shared" ref="G24:G28" si="3">C24/SUM(C$23:C$28)</f>
        <v>6.7534529451162464E-2</v>
      </c>
    </row>
    <row r="25" spans="1:7" x14ac:dyDescent="0.25">
      <c r="A25" s="1" t="s">
        <v>27</v>
      </c>
      <c r="B25" s="11">
        <f>SUM(B6:B9)</f>
        <v>126590</v>
      </c>
      <c r="C25" s="11">
        <f>SUM(C6:C9)</f>
        <v>12675</v>
      </c>
      <c r="D25" s="11">
        <f>SUM(D6:D9)</f>
        <v>139265</v>
      </c>
      <c r="F25" s="5">
        <f t="shared" si="2"/>
        <v>3.3894320619549306E-2</v>
      </c>
      <c r="G25" s="5">
        <f t="shared" si="3"/>
        <v>1.6047696158555037E-2</v>
      </c>
    </row>
    <row r="26" spans="1:7" x14ac:dyDescent="0.25">
      <c r="A26" s="1" t="s">
        <v>28</v>
      </c>
      <c r="B26" s="11">
        <f>SUM(B10:B14)</f>
        <v>635461</v>
      </c>
      <c r="C26" s="11">
        <f>SUM(C10:C14)</f>
        <v>52122</v>
      </c>
      <c r="D26" s="11">
        <f>SUM(D10:D14)</f>
        <v>687583</v>
      </c>
      <c r="F26" s="5">
        <f t="shared" si="2"/>
        <v>0.17014392033509299</v>
      </c>
      <c r="G26" s="5">
        <f t="shared" si="3"/>
        <v>6.5991165221002415E-2</v>
      </c>
    </row>
    <row r="27" spans="1:7" x14ac:dyDescent="0.25">
      <c r="A27" s="1" t="s">
        <v>29</v>
      </c>
      <c r="B27" s="11">
        <f>SUM(B15:B17)</f>
        <v>408760</v>
      </c>
      <c r="C27" s="11">
        <f>SUM(C15:C17)</f>
        <v>23590</v>
      </c>
      <c r="D27" s="11">
        <f>SUM(D15:D17)</f>
        <v>432350</v>
      </c>
      <c r="F27" s="5">
        <f t="shared" si="2"/>
        <v>0.1094449995769569</v>
      </c>
      <c r="G27" s="5">
        <f t="shared" si="3"/>
        <v>2.986707316609967E-2</v>
      </c>
    </row>
    <row r="28" spans="1:7" x14ac:dyDescent="0.25">
      <c r="A28" s="1" t="s">
        <v>30</v>
      </c>
      <c r="B28" s="11">
        <f>SUM(B18:B19)</f>
        <v>104443</v>
      </c>
      <c r="C28" s="11">
        <f>SUM(C18:C19)</f>
        <v>5703</v>
      </c>
      <c r="D28" s="11">
        <f>SUM(D18:D19)</f>
        <v>110146</v>
      </c>
      <c r="F28" s="5">
        <f t="shared" si="2"/>
        <v>2.7964487941129535E-2</v>
      </c>
      <c r="G28" s="5">
        <f t="shared" si="3"/>
        <v>7.2205137035297332E-3</v>
      </c>
    </row>
    <row r="29" spans="1:7" x14ac:dyDescent="0.25">
      <c r="B29" s="2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0"/>
  <sheetViews>
    <sheetView workbookViewId="0">
      <selection activeCell="J36" sqref="J36"/>
    </sheetView>
  </sheetViews>
  <sheetFormatPr defaultColWidth="12.42578125" defaultRowHeight="15" x14ac:dyDescent="0.25"/>
  <cols>
    <col min="1" max="2" width="12.42578125" style="24"/>
    <col min="3" max="4" width="11.28515625" style="24" customWidth="1"/>
    <col min="5" max="8" width="12.42578125" style="24"/>
    <col min="9" max="9" width="6.140625" style="24" customWidth="1"/>
    <col min="10" max="11" width="11.5703125" style="24" customWidth="1"/>
    <col min="12" max="15" width="12.42578125" style="24"/>
    <col min="16" max="16" width="5.42578125" style="24" customWidth="1"/>
    <col min="17" max="19" width="11.140625" style="24" customWidth="1"/>
    <col min="20" max="23" width="10" style="24" customWidth="1"/>
    <col min="24" max="24" width="6.140625" style="24" customWidth="1"/>
    <col min="25" max="16384" width="12.42578125" style="24"/>
  </cols>
  <sheetData>
    <row r="2" spans="1:24" s="22" customFormat="1" x14ac:dyDescent="0.25">
      <c r="C2" s="51" t="s">
        <v>34</v>
      </c>
      <c r="D2" s="51"/>
      <c r="E2" s="51"/>
      <c r="F2" s="51"/>
      <c r="G2" s="51"/>
      <c r="H2" s="51"/>
      <c r="J2" s="51" t="s">
        <v>33</v>
      </c>
      <c r="K2" s="51"/>
      <c r="L2" s="51"/>
      <c r="M2" s="51"/>
      <c r="N2" s="51"/>
      <c r="O2" s="51"/>
      <c r="Q2" s="51" t="s">
        <v>36</v>
      </c>
      <c r="R2" s="51"/>
      <c r="S2" s="51"/>
      <c r="T2" s="51"/>
      <c r="U2" s="51"/>
      <c r="V2" s="51"/>
      <c r="W2" s="51"/>
    </row>
    <row r="3" spans="1:24" s="23" customFormat="1" ht="45" x14ac:dyDescent="0.25">
      <c r="A3" s="31"/>
      <c r="B3" s="31"/>
      <c r="C3" s="31" t="s">
        <v>25</v>
      </c>
      <c r="D3" s="31" t="s">
        <v>26</v>
      </c>
      <c r="E3" s="31" t="s">
        <v>32</v>
      </c>
      <c r="F3" s="31" t="s">
        <v>28</v>
      </c>
      <c r="G3" s="31" t="s">
        <v>29</v>
      </c>
      <c r="H3" s="31" t="s">
        <v>30</v>
      </c>
      <c r="I3" s="31"/>
      <c r="J3" s="31" t="s">
        <v>25</v>
      </c>
      <c r="K3" s="31" t="s">
        <v>26</v>
      </c>
      <c r="L3" s="31" t="s">
        <v>32</v>
      </c>
      <c r="M3" s="31" t="s">
        <v>28</v>
      </c>
      <c r="N3" s="31" t="s">
        <v>29</v>
      </c>
      <c r="O3" s="31" t="s">
        <v>30</v>
      </c>
      <c r="P3" s="31"/>
      <c r="Q3" s="31" t="s">
        <v>35</v>
      </c>
      <c r="R3" s="31" t="s">
        <v>25</v>
      </c>
      <c r="S3" s="31" t="s">
        <v>26</v>
      </c>
      <c r="T3" s="31" t="s">
        <v>32</v>
      </c>
      <c r="U3" s="31" t="s">
        <v>28</v>
      </c>
      <c r="V3" s="31" t="s">
        <v>29</v>
      </c>
      <c r="W3" s="31" t="s">
        <v>30</v>
      </c>
      <c r="X3" s="31"/>
    </row>
    <row r="4" spans="1:24" x14ac:dyDescent="0.25">
      <c r="A4" s="24" t="s">
        <v>10</v>
      </c>
      <c r="C4" s="11">
        <v>1912748</v>
      </c>
      <c r="D4" s="11">
        <v>737818</v>
      </c>
      <c r="E4" s="11">
        <v>134598</v>
      </c>
      <c r="F4" s="11">
        <v>689572</v>
      </c>
      <c r="G4" s="11">
        <v>435691</v>
      </c>
      <c r="H4" s="11">
        <v>111354</v>
      </c>
      <c r="I4" s="11"/>
      <c r="J4" s="11">
        <v>1761270</v>
      </c>
      <c r="K4" s="11">
        <v>698320</v>
      </c>
      <c r="L4" s="11">
        <v>126590</v>
      </c>
      <c r="M4" s="11">
        <v>635461</v>
      </c>
      <c r="N4" s="11">
        <v>408760</v>
      </c>
      <c r="O4" s="11">
        <v>104443</v>
      </c>
      <c r="Q4" s="5">
        <f>SUM(J4:O4)/SUM(C4:H4)</f>
        <v>0.92865424546985531</v>
      </c>
      <c r="R4" s="17">
        <f t="shared" ref="R4:W6" si="0">J4/C4</f>
        <v>0.92080608632187821</v>
      </c>
      <c r="S4" s="17">
        <f t="shared" si="0"/>
        <v>0.94646647276157536</v>
      </c>
      <c r="T4" s="17">
        <f t="shared" si="0"/>
        <v>0.94050431655745259</v>
      </c>
      <c r="U4" s="17">
        <f t="shared" si="0"/>
        <v>0.9215295864681281</v>
      </c>
      <c r="V4" s="17">
        <f t="shared" si="0"/>
        <v>0.9381878441372441</v>
      </c>
      <c r="W4" s="17">
        <f t="shared" si="0"/>
        <v>0.93793667043842166</v>
      </c>
    </row>
    <row r="5" spans="1:24" x14ac:dyDescent="0.25">
      <c r="A5" s="24" t="s">
        <v>9</v>
      </c>
      <c r="C5" s="11">
        <v>19826500</v>
      </c>
      <c r="D5" s="11">
        <v>1056410</v>
      </c>
      <c r="E5" s="11">
        <v>251707</v>
      </c>
      <c r="F5" s="11">
        <v>1086751</v>
      </c>
      <c r="G5" s="11">
        <v>333983</v>
      </c>
      <c r="H5" s="11">
        <v>104436</v>
      </c>
      <c r="I5" s="11"/>
      <c r="J5" s="11">
        <v>642402</v>
      </c>
      <c r="K5" s="11">
        <v>53341</v>
      </c>
      <c r="L5" s="11">
        <v>12675</v>
      </c>
      <c r="M5" s="11">
        <v>52122</v>
      </c>
      <c r="N5" s="11">
        <v>23590</v>
      </c>
      <c r="O5" s="11">
        <v>5703</v>
      </c>
      <c r="Q5" s="5">
        <f t="shared" ref="Q5:Q6" si="1">SUM(J5:O5)/SUM(C5:H5)</f>
        <v>3.4856152884402664E-2</v>
      </c>
      <c r="R5" s="17">
        <f t="shared" si="0"/>
        <v>3.2401180238569589E-2</v>
      </c>
      <c r="S5" s="17">
        <f t="shared" si="0"/>
        <v>5.0492706430268548E-2</v>
      </c>
      <c r="T5" s="17">
        <f t="shared" si="0"/>
        <v>5.0356168084320259E-2</v>
      </c>
      <c r="U5" s="17">
        <f t="shared" si="0"/>
        <v>4.7961308524215762E-2</v>
      </c>
      <c r="V5" s="17">
        <f t="shared" si="0"/>
        <v>7.0632337574068144E-2</v>
      </c>
      <c r="W5" s="17">
        <f t="shared" si="0"/>
        <v>5.4607606572446281E-2</v>
      </c>
    </row>
    <row r="6" spans="1:24" x14ac:dyDescent="0.25">
      <c r="A6" s="24" t="s">
        <v>8</v>
      </c>
      <c r="C6" s="11">
        <v>21739248</v>
      </c>
      <c r="D6" s="11">
        <v>1794228</v>
      </c>
      <c r="E6" s="11">
        <v>386305</v>
      </c>
      <c r="F6" s="11">
        <v>1776323</v>
      </c>
      <c r="G6" s="11">
        <v>769674</v>
      </c>
      <c r="H6" s="11">
        <v>215790</v>
      </c>
      <c r="I6" s="11"/>
      <c r="J6" s="11">
        <v>2403672</v>
      </c>
      <c r="K6" s="11">
        <v>751661</v>
      </c>
      <c r="L6" s="11">
        <v>139265</v>
      </c>
      <c r="M6" s="11">
        <v>687583</v>
      </c>
      <c r="N6" s="11">
        <v>432350</v>
      </c>
      <c r="O6" s="11">
        <v>110146</v>
      </c>
      <c r="Q6" s="5">
        <f t="shared" si="1"/>
        <v>0.16958062584627709</v>
      </c>
      <c r="R6" s="5">
        <f t="shared" si="0"/>
        <v>0.11056831404655763</v>
      </c>
      <c r="S6" s="5">
        <f t="shared" si="0"/>
        <v>0.4189328223614836</v>
      </c>
      <c r="T6" s="5">
        <f t="shared" si="0"/>
        <v>0.36050530021615046</v>
      </c>
      <c r="U6" s="5">
        <f t="shared" si="0"/>
        <v>0.38708219169599223</v>
      </c>
      <c r="V6" s="5">
        <f t="shared" si="0"/>
        <v>0.56173133040741929</v>
      </c>
      <c r="W6" s="5">
        <f t="shared" si="0"/>
        <v>0.51043143797210255</v>
      </c>
    </row>
    <row r="7" spans="1:24" x14ac:dyDescent="0.25">
      <c r="Q7" s="2"/>
      <c r="R7" s="2"/>
      <c r="S7" s="2"/>
      <c r="T7" s="2"/>
      <c r="U7" s="2"/>
      <c r="V7" s="2"/>
    </row>
    <row r="8" spans="1:24" x14ac:dyDescent="0.25">
      <c r="Q8" s="2"/>
      <c r="R8" s="2"/>
      <c r="S8" s="2"/>
      <c r="T8" s="2"/>
      <c r="U8" s="2"/>
      <c r="V8" s="2"/>
    </row>
    <row r="9" spans="1:24" x14ac:dyDescent="0.25">
      <c r="Q9" s="2"/>
      <c r="R9" s="2"/>
      <c r="S9" s="2"/>
      <c r="T9" s="2"/>
      <c r="U9" s="2"/>
      <c r="V9" s="2"/>
    </row>
    <row r="10" spans="1:24" x14ac:dyDescent="0.25">
      <c r="Q10" s="2"/>
      <c r="R10" s="2"/>
      <c r="S10" s="2"/>
      <c r="T10" s="2"/>
      <c r="U10" s="2"/>
      <c r="V10" s="2"/>
    </row>
    <row r="11" spans="1:24" x14ac:dyDescent="0.25">
      <c r="B11" s="2"/>
      <c r="C11" s="2"/>
      <c r="D11" s="2"/>
      <c r="E11" s="2"/>
      <c r="F11" s="2"/>
      <c r="G11" s="2"/>
      <c r="J11" s="5"/>
      <c r="K11" s="5"/>
      <c r="L11" s="5"/>
      <c r="M11" s="5"/>
      <c r="N11" s="5"/>
      <c r="O11" s="5"/>
      <c r="Q11" s="2"/>
      <c r="R11" s="2"/>
      <c r="S11" s="2"/>
      <c r="T11" s="2"/>
      <c r="U11" s="2"/>
      <c r="V11" s="2"/>
    </row>
    <row r="12" spans="1:24" x14ac:dyDescent="0.25">
      <c r="B12" s="2"/>
      <c r="C12" s="2"/>
      <c r="D12" s="2"/>
      <c r="E12" s="2"/>
      <c r="F12" s="2"/>
      <c r="G12" s="2"/>
      <c r="J12" s="5"/>
      <c r="K12" s="5"/>
      <c r="L12" s="5"/>
      <c r="M12" s="5"/>
      <c r="N12" s="5"/>
      <c r="O12" s="5"/>
      <c r="Q12" s="2"/>
      <c r="R12" s="2"/>
      <c r="S12" s="2"/>
      <c r="T12" s="2"/>
      <c r="U12" s="2"/>
      <c r="V12" s="2"/>
    </row>
    <row r="13" spans="1:24" x14ac:dyDescent="0.25">
      <c r="B13" s="2"/>
      <c r="C13" s="2"/>
      <c r="D13" s="2"/>
      <c r="E13" s="2"/>
      <c r="F13" s="2"/>
      <c r="G13" s="2"/>
      <c r="J13" s="5"/>
      <c r="K13" s="5"/>
      <c r="L13" s="5"/>
      <c r="M13" s="5"/>
      <c r="N13" s="5"/>
      <c r="O13" s="5"/>
      <c r="Q13" s="2"/>
      <c r="R13" s="2"/>
      <c r="S13" s="2"/>
      <c r="T13" s="2"/>
      <c r="U13" s="2"/>
      <c r="V13" s="2"/>
    </row>
    <row r="14" spans="1:24" x14ac:dyDescent="0.25">
      <c r="Q14" s="2"/>
      <c r="R14" s="2"/>
      <c r="S14" s="2"/>
      <c r="T14" s="2"/>
      <c r="U14" s="2"/>
      <c r="V14" s="2"/>
    </row>
    <row r="15" spans="1:24" x14ac:dyDescent="0.25">
      <c r="Q15" s="2"/>
      <c r="R15" s="2"/>
      <c r="S15" s="2"/>
      <c r="T15" s="2"/>
      <c r="U15" s="2"/>
      <c r="V15" s="2"/>
    </row>
    <row r="16" spans="1:24" x14ac:dyDescent="0.25">
      <c r="Q16" s="2"/>
      <c r="R16" s="2"/>
      <c r="S16" s="2"/>
      <c r="T16" s="2"/>
      <c r="U16" s="2"/>
      <c r="V16" s="2"/>
    </row>
    <row r="17" spans="17:22" x14ac:dyDescent="0.25">
      <c r="Q17" s="2"/>
      <c r="R17" s="2"/>
      <c r="S17" s="2"/>
      <c r="T17" s="2"/>
      <c r="U17" s="2"/>
      <c r="V17" s="2"/>
    </row>
    <row r="18" spans="17:22" x14ac:dyDescent="0.25">
      <c r="Q18" s="2"/>
      <c r="R18" s="2"/>
      <c r="S18" s="2"/>
      <c r="T18" s="2"/>
      <c r="U18" s="2"/>
      <c r="V18" s="2"/>
    </row>
    <row r="19" spans="17:22" x14ac:dyDescent="0.25">
      <c r="Q19" s="2"/>
      <c r="R19" s="2"/>
      <c r="S19" s="2"/>
      <c r="T19" s="2"/>
      <c r="U19" s="2"/>
      <c r="V19" s="2"/>
    </row>
    <row r="20" spans="17:22" x14ac:dyDescent="0.25">
      <c r="Q20" s="2"/>
      <c r="R20" s="2"/>
      <c r="S20" s="2"/>
      <c r="T20" s="2"/>
      <c r="U20" s="2"/>
      <c r="V20" s="2"/>
    </row>
  </sheetData>
  <mergeCells count="3">
    <mergeCell ref="C2:H2"/>
    <mergeCell ref="J2:O2"/>
    <mergeCell ref="Q2: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Metadata</vt:lpstr>
      <vt:lpstr>Sex</vt:lpstr>
      <vt:lpstr>Age</vt:lpstr>
      <vt:lpstr>Hours Workled</vt:lpstr>
      <vt:lpstr>NS SEC</vt:lpstr>
      <vt:lpstr>Occupation</vt:lpstr>
      <vt:lpstr>Industry</vt:lpstr>
      <vt:lpstr>Ethnicity</vt:lpstr>
      <vt:lpstr>Ethnicity weighted</vt:lpstr>
      <vt:lpstr>CoB</vt:lpstr>
      <vt:lpstr>CoB weighted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Tonkiss</dc:creator>
  <cp:lastModifiedBy>Wil Tonkiss</cp:lastModifiedBy>
  <dcterms:created xsi:type="dcterms:W3CDTF">2015-05-19T08:42:50Z</dcterms:created>
  <dcterms:modified xsi:type="dcterms:W3CDTF">2015-07-13T09:01:18Z</dcterms:modified>
</cp:coreProperties>
</file>